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490" windowHeight="7635" activeTab="3"/>
  </bookViews>
  <sheets>
    <sheet name="Descripcion 1" sheetId="3" r:id="rId1"/>
    <sheet name="Descripción 2" sheetId="1" r:id="rId2"/>
    <sheet name="Valoración Datos" sheetId="2" r:id="rId3"/>
    <sheet name="Valoración Clasificación" sheetId="6" r:id="rId4"/>
    <sheet name="Base de Datos" sheetId="7" state="hidden" r:id="rId5"/>
  </sheets>
  <definedNames>
    <definedName name="_xlnm.Print_Area" localSheetId="0">'Descripcion 1'!$B$2:$O$65</definedName>
    <definedName name="_xlnm.Print_Area" localSheetId="3">'Valoración Clasificación'!$B$2:$Q$72</definedName>
    <definedName name="_xlnm.Print_Area" localSheetId="2">'Valoración Datos'!$B$2:$Q$54</definedName>
  </definedNames>
  <calcPr calcId="145621"/>
</workbook>
</file>

<file path=xl/calcChain.xml><?xml version="1.0" encoding="utf-8"?>
<calcChain xmlns="http://schemas.openxmlformats.org/spreadsheetml/2006/main">
  <c r="B33" i="1" l="1"/>
  <c r="B55" i="3" l="1"/>
  <c r="B34" i="1" l="1"/>
  <c r="N21" i="3" l="1"/>
  <c r="N22" i="3"/>
  <c r="N23" i="3"/>
  <c r="N24" i="3"/>
  <c r="N25" i="3"/>
  <c r="N26" i="3"/>
  <c r="B51" i="3" l="1"/>
  <c r="F13" i="6" l="1"/>
  <c r="C43" i="3"/>
  <c r="C42" i="3"/>
  <c r="B48" i="1" l="1"/>
  <c r="B47" i="1"/>
  <c r="B46" i="1"/>
  <c r="B45" i="1"/>
  <c r="B43" i="1"/>
  <c r="B42" i="1"/>
  <c r="B41" i="1"/>
  <c r="B40" i="1"/>
  <c r="B38" i="1"/>
  <c r="B36" i="1"/>
  <c r="B54" i="3"/>
  <c r="B53" i="3"/>
  <c r="B52" i="3"/>
  <c r="C44" i="3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30" i="7"/>
  <c r="J53" i="1" s="1"/>
  <c r="G24" i="7"/>
  <c r="G29" i="7"/>
  <c r="I53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3" i="1" s="1"/>
  <c r="G28" i="7"/>
  <c r="H53" i="1" s="1"/>
  <c r="G27" i="7"/>
  <c r="F53" i="1" s="1"/>
  <c r="G26" i="7"/>
  <c r="D53" i="1" s="1"/>
  <c r="C53" i="1"/>
  <c r="G23" i="7"/>
  <c r="H24" i="7" s="1"/>
  <c r="B53" i="1" s="1"/>
  <c r="G32" i="7" l="1"/>
  <c r="D63" i="6" l="1"/>
  <c r="J10" i="3" s="1"/>
  <c r="G35" i="7"/>
  <c r="H35" i="7" s="1"/>
  <c r="N27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<sst xmlns="http://schemas.openxmlformats.org/spreadsheetml/2006/main" count="330" uniqueCount="236">
  <si>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</si>
  <si>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</si>
  <si>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</si>
  <si>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</si>
  <si>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</si>
  <si>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</si>
  <si>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</si>
  <si>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</si>
  <si>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</si>
  <si>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</si>
  <si>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</si>
  <si>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</si>
  <si>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</si>
  <si>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</si>
  <si>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</si>
  <si>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</si>
  <si>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</si>
  <si>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</si>
  <si>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</si>
  <si>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</si>
  <si>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</si>
  <si>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</si>
  <si>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</si>
  <si>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</si>
  <si>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</si>
  <si>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</si>
  <si>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</si>
  <si>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</si>
  <si>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</si>
  <si>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</si>
  <si>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</si>
  <si>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</si>
  <si>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</si>
  <si>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</si>
  <si>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</si>
  <si>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</si>
  <si>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</si>
  <si>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</si>
  <si>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</si>
  <si>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</si>
  <si>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</si>
  <si>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</si>
  <si>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</si>
  <si>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</si>
  <si>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</si>
  <si>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</si>
  <si>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</si>
  <si>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</si>
  <si>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</si>
  <si>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</si>
  <si>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</si>
  <si>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</si>
  <si>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</si>
  <si>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</si>
  <si>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</si>
  <si>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</si>
  <si>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</si>
  <si>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</si>
  <si>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</si>
  <si>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</si>
  <si>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</si>
  <si>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</si>
  <si>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</si>
  <si>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</si>
  <si>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</si>
  <si>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</si>
  <si>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</si>
  <si>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</si>
  <si>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</si>
  <si>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</si>
  <si>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</si>
  <si>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</si>
  <si>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</si>
  <si>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</si>
  <si>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</si>
  <si>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</si>
  <si>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</si>
  <si>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</si>
  <si>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</si>
  <si>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</si>
  <si>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</si>
  <si>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</si>
  <si>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</si>
  <si>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</si>
  <si>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</si>
  <si>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</si>
  <si>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</si>
  <si>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</si>
  <si>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</si>
  <si>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</si>
  <si>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</si>
  <si>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</si>
  <si>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</si>
  <si>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</si>
  <si>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</si>
  <si>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</si>
  <si>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</si>
  <si>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</si>
  <si>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</si>
  <si>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</si>
  <si>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</si>
  <si>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</si>
  <si>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</si>
  <si>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</si>
  <si>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</si>
  <si>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</si>
  <si>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</si>
  <si>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</si>
  <si>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</si>
  <si>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</si>
  <si>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</si>
  <si>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</si>
  <si>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</si>
  <si>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</si>
  <si>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</si>
  <si>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</si>
  <si>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</si>
  <si>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</si>
  <si>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</si>
  <si>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</si>
  <si>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</si>
  <si>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</si>
  <si>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</si>
  <si>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</si>
  <si>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</si>
  <si>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</si>
  <si>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</si>
  <si>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</si>
  <si>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</si>
  <si>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</si>
  <si>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</si>
  <si>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</si>
  <si>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</si>
  <si>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</si>
  <si>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</si>
  <si>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</si>
  <si>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</si>
  <si>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</si>
  <si>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</si>
  <si>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</si>
  <si>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</si>
  <si>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</si>
  <si>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</si>
  <si>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</si>
  <si>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</si>
  <si>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</si>
  <si>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</si>
  <si>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</si>
  <si>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</si>
  <si>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</si>
  <si>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</si>
  <si>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</si>
  <si>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</si>
  <si>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</si>
  <si>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</si>
  <si>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</si>
  <si>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</si>
  <si>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</si>
  <si>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</si>
  <si>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</si>
  <si>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</si>
  <si>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</si>
  <si>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</si>
  <si>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</si>
  <si>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</si>
  <si>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</si>
  <si>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</si>
  <si>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</si>
  <si>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</si>
  <si>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</si>
  <si>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</si>
  <si>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</si>
  <si>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</si>
  <si>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</si>
  <si>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</si>
  <si>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</si>
  <si>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</si>
  <si>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</si>
  <si>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</si>
  <si>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</si>
  <si>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</si>
  <si>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</si>
  <si>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</si>
  <si>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</si>
  <si>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</si>
  <si>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</si>
  <si>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</si>
  <si>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</si>
  <si>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</si>
  <si>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</si>
  <si>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</si>
  <si>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</si>
  <si>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</si>
  <si>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</si>
  <si>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</si>
  <si>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</si>
  <si>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</si>
  <si>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</si>
  <si>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</si>
  <si>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</si>
  <si>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</si>
  <si>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</si>
  <si>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</si>
  <si>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</si>
  <si>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</si>
  <si>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</si>
  <si>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X</t>
  </si>
  <si>
    <t>Juicio y toma de decisiones</t>
  </si>
  <si>
    <t>Es la capacidad de valorar las ventajas y desventajas  de una acción potencial.</t>
  </si>
  <si>
    <t>Orientación a los resultados</t>
  </si>
  <si>
    <t xml:space="preserve">Es el esfuerzo por trabajar adecuadamente tendiendo al logro de estándares de excelencia. </t>
  </si>
  <si>
    <t>Profesional tercer nivel</t>
  </si>
  <si>
    <t>Dirección de Desarrollo Económico</t>
  </si>
  <si>
    <t>Los demás resultados esperados y actividades asignadas por la Dirección de Desarrollo Económico.</t>
  </si>
  <si>
    <t>Organización de sistemas</t>
  </si>
  <si>
    <t>Diseñar o rediseñar tareas, estructuras y flujos de trabajo</t>
  </si>
  <si>
    <t>Inspección de productos o servicios</t>
  </si>
  <si>
    <t>Inspeccionar y evaluar la calidad de los productos o servicios.</t>
  </si>
  <si>
    <t>Orientación al servicio</t>
  </si>
  <si>
    <t xml:space="preserve">Implica un deseo de ayudar o de servir a los demás satisfaciendo sus necesidades. Significa focalizar los esfuerzos en el descubrimiento y la satisfacción de las necesidades de los clientes, tanto internos como externos.                        </t>
  </si>
  <si>
    <t>Iniciativa</t>
  </si>
  <si>
    <t>Es la predisposición para actuar proactivamente. Los niveles de actuación van desde concretar decisiones tomadas en el pasado hasta la búsqueda de nuevas oportunidades o soluciones a  problemas.</t>
  </si>
  <si>
    <t xml:space="preserve">2 años </t>
  </si>
  <si>
    <t>Veterinario</t>
  </si>
  <si>
    <t>0611</t>
  </si>
  <si>
    <t>Ejecución de políticas, estrategias, programas y proyectos  de desarrollo pecuario.</t>
  </si>
  <si>
    <t>Ejecuta la capacitación, asesoramiento técnico y apoyo a las iniciativas de emprendimiento e innovación pecuarias para fomentar su desarrollo.</t>
  </si>
  <si>
    <t>Ejecuta la regulación y control de los negocios y emprendimientos productivos pecuarios para asegurar la salubridad, higiene, equidad social, territorial y sostenibilidad ambiental.</t>
  </si>
  <si>
    <t>Dirección de Desarrollo Económico, ganaderos, comunidades, organizaciones de la EPS y ciudadanía.</t>
  </si>
  <si>
    <t xml:space="preserve">Ejecutar la promoción y apoyo a las actividades productivas pecuarias para propiciar su crecimiento sostenido. </t>
  </si>
  <si>
    <t xml:space="preserve"> Métodos promoción y apoyo a actividades productivas pecuarias </t>
  </si>
  <si>
    <t>Veterinaria o similares</t>
  </si>
  <si>
    <t>Ejecución de procesos de promoción y apoyo a actividades productivas pecuarias en GADs.</t>
  </si>
  <si>
    <t>Ejecución, regulación y control de los negocios y emprendimientos productivos pecuarios.</t>
  </si>
  <si>
    <t>Capacitación, asesoramiento técnico y apoyo a las iniciativas de emprendimiento e innovación pecuarias.</t>
  </si>
  <si>
    <t xml:space="preserve">Ejecuta las políticas, estrategias, planes, programas y proyectos de desarrollo pecuario, con énfasis en los proyectos de impulso a cárnicos y lácteos.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</si>
</sst>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3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7" xfId="1" applyFill="1" applyBorder="1"/>
    <xf numFmtId="0" fontId="2" fillId="2" borderId="0" xfId="1" applyFont="1" applyFill="1" applyBorder="1"/>
    <xf numFmtId="0" fontId="7" fillId="2" borderId="55" xfId="1" applyFont="1" applyFill="1" applyBorder="1" applyAlignment="1" applyProtection="1">
      <alignment horizontal="center"/>
      <protection locked="0"/>
    </xf>
    <xf numFmtId="0" fontId="7" fillId="2" borderId="37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6" xfId="1" applyFill="1" applyBorder="1"/>
    <xf numFmtId="0" fontId="1" fillId="2" borderId="35" xfId="1" applyFill="1" applyBorder="1"/>
    <xf numFmtId="0" fontId="1" fillId="2" borderId="36" xfId="1" applyFill="1" applyBorder="1"/>
    <xf numFmtId="0" fontId="5" fillId="2" borderId="57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58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58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59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60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5" xfId="1" applyFont="1" applyFill="1" applyBorder="1" applyAlignment="1">
      <alignment horizontal="center"/>
    </xf>
    <xf numFmtId="0" fontId="1" fillId="2" borderId="57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38" xfId="0" applyFont="1" applyFill="1" applyBorder="1" applyAlignment="1"/>
    <xf numFmtId="0" fontId="1" fillId="0" borderId="21" xfId="0" applyFont="1" applyFill="1" applyBorder="1" applyAlignment="1"/>
    <xf numFmtId="0" fontId="1" fillId="0" borderId="39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5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90" xfId="1" applyFont="1" applyFill="1" applyBorder="1" applyAlignment="1">
      <alignment horizontal="center"/>
    </xf>
    <xf numFmtId="0" fontId="5" fillId="2" borderId="92" xfId="1" applyFont="1" applyFill="1" applyBorder="1" applyAlignment="1">
      <alignment horizontal="center" vertical="center"/>
    </xf>
    <xf numFmtId="0" fontId="5" fillId="2" borderId="93" xfId="1" applyFont="1" applyFill="1" applyBorder="1" applyAlignment="1">
      <alignment vertical="center"/>
    </xf>
    <xf numFmtId="0" fontId="5" fillId="2" borderId="93" xfId="1" applyFont="1" applyFill="1" applyBorder="1" applyAlignment="1">
      <alignment horizontal="center" vertical="center"/>
    </xf>
    <xf numFmtId="0" fontId="5" fillId="2" borderId="94" xfId="1" applyFont="1" applyFill="1" applyBorder="1" applyAlignment="1">
      <alignment horizontal="center" vertical="center"/>
    </xf>
    <xf numFmtId="0" fontId="5" fillId="2" borderId="96" xfId="1" applyFont="1" applyFill="1" applyBorder="1" applyAlignment="1">
      <alignment horizontal="center" vertical="center"/>
    </xf>
    <xf numFmtId="0" fontId="5" fillId="2" borderId="97" xfId="1" applyFont="1" applyFill="1" applyBorder="1" applyAlignment="1">
      <alignment vertical="center"/>
    </xf>
    <xf numFmtId="0" fontId="5" fillId="2" borderId="97" xfId="1" applyFont="1" applyFill="1" applyBorder="1" applyAlignment="1">
      <alignment horizontal="center" vertical="center"/>
    </xf>
    <xf numFmtId="0" fontId="5" fillId="2" borderId="99" xfId="1" applyFont="1" applyFill="1" applyBorder="1" applyAlignment="1">
      <alignment horizontal="center" vertical="center"/>
    </xf>
    <xf numFmtId="0" fontId="5" fillId="2" borderId="100" xfId="1" applyFont="1" applyFill="1" applyBorder="1" applyAlignment="1">
      <alignment vertical="center"/>
    </xf>
    <xf numFmtId="0" fontId="5" fillId="2" borderId="10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2" xfId="1" applyFont="1" applyFill="1" applyBorder="1" applyAlignment="1">
      <alignment horizontal="center"/>
    </xf>
    <xf numFmtId="0" fontId="1" fillId="2" borderId="94" xfId="1" applyFont="1" applyFill="1" applyBorder="1" applyAlignment="1">
      <alignment horizontal="center"/>
    </xf>
    <xf numFmtId="0" fontId="1" fillId="2" borderId="95" xfId="1" applyFont="1" applyFill="1" applyBorder="1" applyAlignment="1">
      <alignment horizontal="center"/>
    </xf>
    <xf numFmtId="0" fontId="1" fillId="2" borderId="96" xfId="1" applyFont="1" applyFill="1" applyBorder="1" applyAlignment="1">
      <alignment horizontal="center"/>
    </xf>
    <xf numFmtId="0" fontId="1" fillId="2" borderId="97" xfId="1" applyFont="1" applyFill="1" applyBorder="1" applyAlignment="1">
      <alignment horizontal="center"/>
    </xf>
    <xf numFmtId="0" fontId="1" fillId="2" borderId="98" xfId="1" applyFont="1" applyFill="1" applyBorder="1" applyAlignment="1">
      <alignment horizontal="center"/>
    </xf>
    <xf numFmtId="0" fontId="7" fillId="2" borderId="97" xfId="1" applyFont="1" applyFill="1" applyBorder="1" applyAlignment="1">
      <alignment horizontal="center"/>
    </xf>
    <xf numFmtId="0" fontId="1" fillId="2" borderId="99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9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5" xfId="1" applyFont="1" applyFill="1" applyBorder="1" applyAlignment="1">
      <alignment vertical="center"/>
    </xf>
    <xf numFmtId="0" fontId="15" fillId="3" borderId="52" xfId="1" applyFont="1" applyFill="1" applyBorder="1"/>
    <xf numFmtId="0" fontId="15" fillId="3" borderId="54" xfId="1" applyFont="1" applyFill="1" applyBorder="1"/>
    <xf numFmtId="0" fontId="15" fillId="3" borderId="19" xfId="1" applyFont="1" applyFill="1" applyBorder="1"/>
    <xf numFmtId="0" fontId="3" fillId="4" borderId="64" xfId="0" applyFont="1" applyFill="1" applyBorder="1" applyAlignment="1">
      <alignment horizontal="justify" vertical="center"/>
    </xf>
    <xf numFmtId="0" fontId="3" fillId="4" borderId="79" xfId="0" applyFont="1" applyFill="1" applyBorder="1" applyAlignment="1">
      <alignment horizontal="justify" vertical="center"/>
    </xf>
    <xf numFmtId="0" fontId="3" fillId="4" borderId="78" xfId="0" applyFont="1" applyFill="1" applyBorder="1" applyAlignment="1">
      <alignment horizontal="justify"/>
    </xf>
    <xf numFmtId="0" fontId="3" fillId="4" borderId="64" xfId="0" applyFont="1" applyFill="1" applyBorder="1" applyAlignment="1">
      <alignment horizontal="justify" vertical="center" wrapText="1"/>
    </xf>
    <xf numFmtId="0" fontId="3" fillId="4" borderId="64" xfId="0" applyFont="1" applyFill="1" applyBorder="1" applyAlignment="1">
      <alignment horizontal="justify"/>
    </xf>
    <xf numFmtId="0" fontId="6" fillId="4" borderId="64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/>
    <xf numFmtId="0" fontId="7" fillId="4" borderId="55" xfId="0" applyFont="1" applyFill="1" applyBorder="1" applyAlignment="1"/>
    <xf numFmtId="0" fontId="7" fillId="4" borderId="66" xfId="0" applyFont="1" applyFill="1" applyBorder="1" applyAlignment="1"/>
    <xf numFmtId="0" fontId="7" fillId="4" borderId="51" xfId="0" applyFont="1" applyFill="1" applyBorder="1" applyAlignment="1"/>
    <xf numFmtId="0" fontId="7" fillId="4" borderId="71" xfId="0" applyFont="1" applyFill="1" applyBorder="1" applyAlignment="1"/>
    <xf numFmtId="0" fontId="22" fillId="4" borderId="66" xfId="1" applyFont="1" applyFill="1" applyBorder="1" applyAlignment="1">
      <alignment vertical="center"/>
    </xf>
    <xf numFmtId="0" fontId="7" fillId="4" borderId="55" xfId="1" applyFont="1" applyFill="1" applyBorder="1"/>
    <xf numFmtId="0" fontId="7" fillId="4" borderId="55" xfId="1" applyFont="1" applyFill="1" applyBorder="1" applyAlignment="1">
      <alignment horizontal="center"/>
    </xf>
    <xf numFmtId="0" fontId="1" fillId="5" borderId="55" xfId="1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 vertical="center" wrapText="1"/>
    </xf>
    <xf numFmtId="0" fontId="7" fillId="0" borderId="55" xfId="1" applyFont="1" applyFill="1" applyBorder="1" applyAlignment="1" applyProtection="1">
      <alignment horizontal="center"/>
      <protection locked="0"/>
    </xf>
    <xf numFmtId="3" fontId="2" fillId="0" borderId="95" xfId="1" applyNumberFormat="1" applyFont="1" applyFill="1" applyBorder="1" applyAlignment="1">
      <alignment horizontal="center"/>
    </xf>
    <xf numFmtId="3" fontId="2" fillId="0" borderId="98" xfId="1" applyNumberFormat="1" applyFont="1" applyFill="1" applyBorder="1" applyAlignment="1">
      <alignment horizontal="center"/>
    </xf>
    <xf numFmtId="3" fontId="2" fillId="0" borderId="101" xfId="1" applyNumberFormat="1" applyFont="1" applyFill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/>
    <xf numFmtId="0" fontId="2" fillId="0" borderId="28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top"/>
    </xf>
    <xf numFmtId="0" fontId="3" fillId="4" borderId="119" xfId="0" applyFont="1" applyFill="1" applyBorder="1" applyAlignment="1">
      <alignment horizontal="center" vertical="top"/>
    </xf>
    <xf numFmtId="0" fontId="3" fillId="4" borderId="120" xfId="0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justify" vertical="center" wrapText="1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4" borderId="78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5" fillId="0" borderId="16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39" xfId="0" applyFont="1" applyFill="1" applyBorder="1" applyAlignment="1">
      <alignment horizontal="center" wrapText="1"/>
    </xf>
    <xf numFmtId="0" fontId="6" fillId="4" borderId="38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18" fillId="0" borderId="103" xfId="0" applyFont="1" applyFill="1" applyBorder="1" applyAlignment="1">
      <alignment horizontal="justify" vertical="center" wrapText="1"/>
    </xf>
    <xf numFmtId="0" fontId="18" fillId="0" borderId="104" xfId="0" applyFont="1" applyFill="1" applyBorder="1" applyAlignment="1">
      <alignment horizontal="justify" vertical="center" wrapText="1"/>
    </xf>
    <xf numFmtId="0" fontId="18" fillId="0" borderId="105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3" fillId="4" borderId="64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67" xfId="0" applyFont="1" applyFill="1" applyBorder="1" applyAlignment="1">
      <alignment horizontal="left" vertical="center" wrapText="1"/>
    </xf>
    <xf numFmtId="0" fontId="3" fillId="4" borderId="66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21" fillId="3" borderId="62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" fillId="0" borderId="11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6" xfId="0" applyFont="1" applyFill="1" applyBorder="1" applyAlignment="1">
      <alignment horizontal="left" vertical="center" wrapText="1"/>
    </xf>
    <xf numFmtId="0" fontId="25" fillId="0" borderId="11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116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19" fillId="3" borderId="52" xfId="0" applyFont="1" applyFill="1" applyBorder="1" applyAlignment="1">
      <alignment horizontal="center" wrapText="1"/>
    </xf>
    <xf numFmtId="0" fontId="19" fillId="3" borderId="53" xfId="0" applyFont="1" applyFill="1" applyBorder="1" applyAlignment="1">
      <alignment horizontal="center" wrapText="1"/>
    </xf>
    <xf numFmtId="0" fontId="19" fillId="3" borderId="82" xfId="0" applyFont="1" applyFill="1" applyBorder="1" applyAlignment="1">
      <alignment horizontal="center" wrapText="1"/>
    </xf>
    <xf numFmtId="0" fontId="19" fillId="3" borderId="83" xfId="0" applyFont="1" applyFill="1" applyBorder="1" applyAlignment="1">
      <alignment horizontal="center" wrapText="1"/>
    </xf>
    <xf numFmtId="0" fontId="19" fillId="3" borderId="5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11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4" fontId="25" fillId="0" borderId="123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7" fillId="0" borderId="122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75" xfId="0" applyFont="1" applyFill="1" applyBorder="1" applyAlignment="1">
      <alignment horizontal="left" vertical="center" wrapText="1"/>
    </xf>
    <xf numFmtId="0" fontId="16" fillId="3" borderId="78" xfId="0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/>
    </xf>
    <xf numFmtId="0" fontId="16" fillId="3" borderId="8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justify"/>
    </xf>
    <xf numFmtId="0" fontId="5" fillId="0" borderId="107" xfId="0" applyFont="1" applyFill="1" applyBorder="1" applyAlignment="1">
      <alignment horizontal="justify"/>
    </xf>
    <xf numFmtId="0" fontId="5" fillId="0" borderId="110" xfId="0" applyFont="1" applyFill="1" applyBorder="1" applyAlignment="1">
      <alignment horizontal="justify"/>
    </xf>
    <xf numFmtId="0" fontId="2" fillId="0" borderId="5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wrapText="1"/>
    </xf>
    <xf numFmtId="0" fontId="5" fillId="0" borderId="35" xfId="0" applyFont="1" applyFill="1" applyBorder="1" applyAlignment="1">
      <alignment horizontal="justify" wrapText="1"/>
    </xf>
    <xf numFmtId="0" fontId="5" fillId="0" borderId="57" xfId="0" applyFont="1" applyFill="1" applyBorder="1" applyAlignment="1">
      <alignment horizontal="justify" wrapText="1"/>
    </xf>
    <xf numFmtId="0" fontId="2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horizontal="justify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0" fillId="3" borderId="49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wrapText="1"/>
    </xf>
    <xf numFmtId="0" fontId="20" fillId="3" borderId="50" xfId="0" applyFont="1" applyFill="1" applyBorder="1" applyAlignment="1">
      <alignment horizontal="center" wrapText="1"/>
    </xf>
    <xf numFmtId="0" fontId="20" fillId="3" borderId="8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39" xfId="0" applyFont="1" applyFill="1" applyBorder="1" applyAlignment="1">
      <alignment horizontal="justify"/>
    </xf>
    <xf numFmtId="0" fontId="2" fillId="4" borderId="3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2" fillId="3" borderId="56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9" xfId="0" applyFont="1" applyBorder="1" applyAlignment="1">
      <alignment horizontal="justify"/>
    </xf>
    <xf numFmtId="0" fontId="25" fillId="0" borderId="5" xfId="0" applyFont="1" applyBorder="1" applyAlignment="1">
      <alignment horizontal="justify"/>
    </xf>
    <xf numFmtId="0" fontId="25" fillId="0" borderId="6" xfId="0" applyFont="1" applyBorder="1" applyAlignment="1">
      <alignment horizontal="justify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5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5" fillId="0" borderId="9" xfId="0" applyFont="1" applyBorder="1" applyAlignment="1">
      <alignment horizontal="justify" vertical="center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5" fillId="0" borderId="4" xfId="0" applyFont="1" applyBorder="1" applyAlignment="1">
      <alignment horizontal="justify"/>
    </xf>
    <xf numFmtId="0" fontId="25" fillId="0" borderId="7" xfId="0" applyFont="1" applyBorder="1" applyAlignment="1">
      <alignment horizontal="justify"/>
    </xf>
    <xf numFmtId="0" fontId="25" fillId="0" borderId="8" xfId="0" applyFont="1" applyBorder="1" applyAlignment="1">
      <alignment horizontal="justify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38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39" xfId="0" applyFont="1" applyFill="1" applyBorder="1" applyAlignment="1">
      <alignment horizontal="center"/>
    </xf>
    <xf numFmtId="0" fontId="13" fillId="3" borderId="62" xfId="1" applyFont="1" applyFill="1" applyBorder="1" applyAlignment="1">
      <alignment horizontal="center" vertical="center" wrapText="1"/>
    </xf>
    <xf numFmtId="0" fontId="14" fillId="3" borderId="62" xfId="1" applyFont="1" applyFill="1" applyBorder="1" applyAlignment="1">
      <alignment horizontal="center" vertical="center"/>
    </xf>
    <xf numFmtId="0" fontId="1" fillId="0" borderId="62" xfId="1" applyBorder="1" applyAlignment="1">
      <alignment horizontal="center"/>
    </xf>
    <xf numFmtId="0" fontId="1" fillId="0" borderId="63" xfId="1" applyBorder="1" applyAlignment="1">
      <alignment horizontal="center"/>
    </xf>
    <xf numFmtId="0" fontId="1" fillId="0" borderId="61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5" xfId="1" applyFont="1" applyFill="1" applyBorder="1" applyAlignment="1" applyProtection="1">
      <alignment horizontal="center" vertical="center"/>
      <protection locked="0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3" xfId="1" applyFont="1" applyFill="1" applyBorder="1" applyAlignment="1">
      <alignment horizontal="center"/>
    </xf>
    <xf numFmtId="0" fontId="4" fillId="4" borderId="64" xfId="1" applyFont="1" applyFill="1" applyBorder="1" applyAlignment="1">
      <alignment horizontal="left" vertical="top" wrapText="1"/>
    </xf>
    <xf numFmtId="0" fontId="4" fillId="4" borderId="55" xfId="1" applyFont="1" applyFill="1" applyBorder="1" applyAlignment="1">
      <alignment horizontal="left" vertical="top" wrapText="1"/>
    </xf>
    <xf numFmtId="0" fontId="4" fillId="4" borderId="70" xfId="1" applyFont="1" applyFill="1" applyBorder="1" applyAlignment="1">
      <alignment horizontal="left" vertical="top" wrapText="1"/>
    </xf>
    <xf numFmtId="0" fontId="3" fillId="4" borderId="64" xfId="1" applyFont="1" applyFill="1" applyBorder="1" applyAlignment="1">
      <alignment horizontal="left" vertical="center"/>
    </xf>
    <xf numFmtId="0" fontId="3" fillId="4" borderId="55" xfId="1" applyFont="1" applyFill="1" applyBorder="1" applyAlignment="1">
      <alignment horizontal="left" vertical="center"/>
    </xf>
    <xf numFmtId="0" fontId="3" fillId="4" borderId="67" xfId="1" applyFont="1" applyFill="1" applyBorder="1" applyAlignment="1">
      <alignment horizontal="left" vertical="center"/>
    </xf>
    <xf numFmtId="0" fontId="3" fillId="4" borderId="66" xfId="1" applyFont="1" applyFill="1" applyBorder="1" applyAlignment="1">
      <alignment horizontal="left" vertic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31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30" xfId="1" applyFont="1" applyFill="1" applyBorder="1" applyAlignment="1">
      <alignment horizontal="left" vertical="top" wrapText="1"/>
    </xf>
    <xf numFmtId="0" fontId="4" fillId="4" borderId="69" xfId="1" applyFont="1" applyFill="1" applyBorder="1" applyAlignment="1">
      <alignment horizontal="left" vertical="top" wrapText="1"/>
    </xf>
    <xf numFmtId="0" fontId="3" fillId="4" borderId="67" xfId="1" applyFont="1" applyFill="1" applyBorder="1" applyAlignment="1">
      <alignment horizontal="left" vertical="center" wrapText="1"/>
    </xf>
    <xf numFmtId="0" fontId="3" fillId="4" borderId="66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/>
    </xf>
    <xf numFmtId="0" fontId="7" fillId="5" borderId="30" xfId="1" applyFont="1" applyFill="1" applyBorder="1" applyAlignment="1">
      <alignment horizontal="center"/>
    </xf>
    <xf numFmtId="0" fontId="7" fillId="5" borderId="32" xfId="1" applyFont="1" applyFill="1" applyBorder="1" applyAlignment="1">
      <alignment horizontal="center"/>
    </xf>
    <xf numFmtId="0" fontId="7" fillId="4" borderId="55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0" xfId="1" applyNumberFormat="1" applyFont="1" applyFill="1" applyBorder="1" applyAlignment="1">
      <alignment horizontal="center"/>
    </xf>
    <xf numFmtId="164" fontId="6" fillId="5" borderId="31" xfId="1" applyNumberFormat="1" applyFont="1" applyFill="1" applyBorder="1" applyAlignment="1">
      <alignment horizontal="center"/>
    </xf>
    <xf numFmtId="164" fontId="6" fillId="5" borderId="32" xfId="1" applyNumberFormat="1" applyFont="1" applyFill="1" applyBorder="1" applyAlignment="1">
      <alignment horizontal="center"/>
    </xf>
    <xf numFmtId="0" fontId="1" fillId="2" borderId="72" xfId="1" applyFill="1" applyBorder="1" applyAlignment="1" applyProtection="1">
      <alignment horizontal="center" vertical="center" wrapText="1"/>
      <protection locked="0"/>
    </xf>
    <xf numFmtId="0" fontId="1" fillId="2" borderId="73" xfId="1" applyFill="1" applyBorder="1" applyAlignment="1" applyProtection="1">
      <alignment horizontal="center" vertical="center" wrapText="1"/>
      <protection locked="0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6" fillId="4" borderId="55" xfId="1" applyFont="1" applyFill="1" applyBorder="1" applyAlignment="1" applyProtection="1">
      <alignment horizontal="center" vertical="center" wrapText="1"/>
      <protection locked="0"/>
    </xf>
    <xf numFmtId="0" fontId="6" fillId="2" borderId="52" xfId="1" applyFont="1" applyFill="1" applyBorder="1" applyAlignment="1">
      <alignment horizontal="center"/>
    </xf>
    <xf numFmtId="0" fontId="6" fillId="2" borderId="53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85" xfId="1" applyFont="1" applyFill="1" applyBorder="1" applyAlignment="1">
      <alignment horizontal="center" vertical="center"/>
    </xf>
    <xf numFmtId="0" fontId="3" fillId="2" borderId="8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89" xfId="1" applyFont="1" applyFill="1" applyBorder="1" applyAlignment="1">
      <alignment horizontal="center" vertical="center"/>
    </xf>
    <xf numFmtId="0" fontId="3" fillId="2" borderId="86" xfId="1" applyFont="1" applyFill="1" applyBorder="1" applyAlignment="1">
      <alignment horizontal="center"/>
    </xf>
    <xf numFmtId="0" fontId="3" fillId="2" borderId="87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9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../Manual%20Puestos%20Carchi%2029%20ENE%202016.pptx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B2" zoomScaleNormal="100" zoomScaleSheetLayoutView="100" workbookViewId="0">
      <selection activeCell="P23" sqref="P23"/>
    </sheetView>
  </sheetViews>
  <sheetFormatPr baseColWidth="10" defaultColWidth="11.42578125" defaultRowHeight="11.25" x14ac:dyDescent="0.2"/>
  <cols>
    <col min="1" max="1" width="0" style="123" hidden="1" customWidth="1"/>
    <col min="2" max="2" width="10.42578125" style="123" customWidth="1"/>
    <col min="3" max="3" width="10.140625" style="123" customWidth="1"/>
    <col min="4" max="5" width="6.28515625" style="123" customWidth="1"/>
    <col min="6" max="6" width="15" style="123" customWidth="1"/>
    <col min="7" max="7" width="10.7109375" style="123" customWidth="1"/>
    <col min="8" max="8" width="11.140625" style="123" customWidth="1"/>
    <col min="9" max="9" width="15.85546875" style="123" customWidth="1"/>
    <col min="10" max="10" width="16.85546875" style="123" customWidth="1"/>
    <col min="11" max="14" width="5.7109375" style="123" customWidth="1"/>
    <col min="15" max="15" width="6.7109375" style="123" customWidth="1"/>
    <col min="16" max="16384" width="11.42578125" style="123"/>
  </cols>
  <sheetData>
    <row r="1" spans="1:15" ht="12" hidden="1" thickBot="1" x14ac:dyDescent="0.25">
      <c r="A1" s="11"/>
      <c r="B1" s="122"/>
      <c r="C1" s="122"/>
      <c r="D1" s="122"/>
      <c r="E1" s="122"/>
      <c r="F1" s="122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82"/>
      <c r="C2" s="283"/>
      <c r="D2" s="283"/>
      <c r="E2" s="284" t="s">
        <v>175</v>
      </c>
      <c r="F2" s="285"/>
      <c r="G2" s="285"/>
      <c r="H2" s="285"/>
      <c r="I2" s="285"/>
      <c r="J2" s="285"/>
      <c r="K2" s="285"/>
      <c r="L2" s="285"/>
      <c r="M2" s="283"/>
      <c r="N2" s="283"/>
      <c r="O2" s="286"/>
    </row>
    <row r="3" spans="1:15" hidden="1" x14ac:dyDescent="0.2">
      <c r="A3" s="11"/>
      <c r="B3" s="287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</row>
    <row r="4" spans="1:15" ht="35.25" hidden="1" customHeight="1" x14ac:dyDescent="0.2">
      <c r="A4" s="11"/>
      <c r="B4" s="287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9"/>
    </row>
    <row r="5" spans="1:15" ht="38.25" hidden="1" customHeight="1" thickBot="1" x14ac:dyDescent="0.25">
      <c r="A5" s="11"/>
      <c r="B5" s="124"/>
      <c r="C5" s="122"/>
      <c r="D5" s="122"/>
      <c r="E5" s="122"/>
      <c r="F5" s="122"/>
      <c r="G5" s="11"/>
      <c r="H5" s="11"/>
      <c r="I5" s="11"/>
      <c r="J5" s="11"/>
      <c r="K5" s="11"/>
      <c r="L5" s="11"/>
      <c r="M5" s="11"/>
      <c r="N5" s="11"/>
      <c r="O5" s="125"/>
    </row>
    <row r="6" spans="1:15" ht="12.75" customHeight="1" x14ac:dyDescent="0.2">
      <c r="A6" s="11"/>
      <c r="B6" s="279" t="s">
        <v>0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1"/>
    </row>
    <row r="7" spans="1:15" ht="0.75" customHeight="1" thickBot="1" x14ac:dyDescent="0.25">
      <c r="A7" s="11"/>
      <c r="B7" s="124"/>
      <c r="C7" s="122"/>
      <c r="D7" s="122"/>
      <c r="E7" s="122"/>
      <c r="F7" s="122"/>
      <c r="G7" s="11"/>
      <c r="H7" s="11"/>
      <c r="I7" s="11"/>
      <c r="J7" s="11"/>
      <c r="K7" s="11"/>
      <c r="L7" s="11"/>
      <c r="M7" s="11"/>
      <c r="N7" s="11"/>
      <c r="O7" s="125"/>
    </row>
    <row r="8" spans="1:15" ht="12" x14ac:dyDescent="0.2">
      <c r="A8" s="11"/>
      <c r="B8" s="193" t="s">
        <v>1</v>
      </c>
      <c r="C8" s="258" t="s">
        <v>190</v>
      </c>
      <c r="D8" s="259"/>
      <c r="E8" s="259"/>
      <c r="F8" s="259"/>
      <c r="G8" s="259"/>
      <c r="H8" s="260"/>
      <c r="I8" s="152" t="s">
        <v>2</v>
      </c>
      <c r="J8" s="261" t="s">
        <v>212</v>
      </c>
      <c r="K8" s="261"/>
      <c r="L8" s="261"/>
      <c r="M8" s="261"/>
      <c r="N8" s="261"/>
      <c r="O8" s="262"/>
    </row>
    <row r="9" spans="1:15" ht="12" x14ac:dyDescent="0.2">
      <c r="A9" s="11"/>
      <c r="B9" s="150" t="s">
        <v>3</v>
      </c>
      <c r="C9" s="263" t="s">
        <v>223</v>
      </c>
      <c r="D9" s="263"/>
      <c r="E9" s="263"/>
      <c r="F9" s="263"/>
      <c r="G9" s="263"/>
      <c r="H9" s="264"/>
      <c r="I9" s="153" t="s">
        <v>4</v>
      </c>
      <c r="J9" s="184" t="s">
        <v>224</v>
      </c>
      <c r="K9" s="3"/>
      <c r="L9" s="3"/>
      <c r="M9" s="3"/>
      <c r="N9" s="3"/>
      <c r="O9" s="4"/>
    </row>
    <row r="10" spans="1:15" ht="12" x14ac:dyDescent="0.2">
      <c r="A10" s="11"/>
      <c r="B10" s="151" t="s">
        <v>5</v>
      </c>
      <c r="C10" s="265" t="s">
        <v>122</v>
      </c>
      <c r="D10" s="263"/>
      <c r="E10" s="5"/>
      <c r="F10" s="5"/>
      <c r="G10" s="5"/>
      <c r="H10" s="194"/>
      <c r="I10" s="154" t="s">
        <v>7</v>
      </c>
      <c r="J10" s="6">
        <f>'Valoración Clasificación'!D63</f>
        <v>795</v>
      </c>
      <c r="K10" s="7"/>
      <c r="L10" s="7"/>
      <c r="M10" s="7"/>
      <c r="N10" s="7"/>
      <c r="O10" s="8"/>
    </row>
    <row r="11" spans="1:15" ht="12" x14ac:dyDescent="0.2">
      <c r="A11" s="11"/>
      <c r="B11" s="266" t="s">
        <v>8</v>
      </c>
      <c r="C11" s="267"/>
      <c r="D11" s="268" t="str">
        <f>'Valoración Clasificación'!L63</f>
        <v>Servidor Público 5</v>
      </c>
      <c r="E11" s="268"/>
      <c r="F11" s="268"/>
      <c r="G11" s="9" t="s">
        <v>9</v>
      </c>
      <c r="H11" s="195">
        <f>'Valoración Clasificación'!I63</f>
        <v>11</v>
      </c>
      <c r="I11" s="269"/>
      <c r="J11" s="270"/>
      <c r="K11" s="270"/>
      <c r="L11" s="270"/>
      <c r="M11" s="270"/>
      <c r="N11" s="270"/>
      <c r="O11" s="271"/>
    </row>
    <row r="12" spans="1:15" ht="12" x14ac:dyDescent="0.2">
      <c r="A12" s="11"/>
      <c r="B12" s="266" t="s">
        <v>10</v>
      </c>
      <c r="C12" s="267"/>
      <c r="D12" s="275" t="s">
        <v>153</v>
      </c>
      <c r="E12" s="275"/>
      <c r="F12" s="275"/>
      <c r="G12" s="275"/>
      <c r="H12" s="276"/>
      <c r="I12" s="269"/>
      <c r="J12" s="270"/>
      <c r="K12" s="270"/>
      <c r="L12" s="270"/>
      <c r="M12" s="270"/>
      <c r="N12" s="270"/>
      <c r="O12" s="271"/>
    </row>
    <row r="13" spans="1:15" ht="12.75" thickBot="1" x14ac:dyDescent="0.25">
      <c r="A13" s="11"/>
      <c r="B13" s="277" t="s">
        <v>11</v>
      </c>
      <c r="C13" s="278"/>
      <c r="D13" s="313">
        <v>42376</v>
      </c>
      <c r="E13" s="314"/>
      <c r="F13" s="314"/>
      <c r="G13" s="196"/>
      <c r="H13" s="197"/>
      <c r="I13" s="272"/>
      <c r="J13" s="273"/>
      <c r="K13" s="273"/>
      <c r="L13" s="273"/>
      <c r="M13" s="273"/>
      <c r="N13" s="273"/>
      <c r="O13" s="274"/>
    </row>
    <row r="14" spans="1:15" x14ac:dyDescent="0.2">
      <c r="A14" s="11"/>
      <c r="B14" s="319" t="s">
        <v>144</v>
      </c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1"/>
    </row>
    <row r="15" spans="1:15" ht="12" thickBot="1" x14ac:dyDescent="0.25">
      <c r="A15" s="11"/>
      <c r="B15" s="322" t="s">
        <v>145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4"/>
    </row>
    <row r="16" spans="1:15" ht="12" hidden="1" thickBot="1" x14ac:dyDescent="0.25">
      <c r="A16" s="11"/>
      <c r="B16" s="124"/>
      <c r="C16" s="122"/>
      <c r="D16" s="122"/>
      <c r="E16" s="122"/>
      <c r="F16" s="122"/>
      <c r="G16" s="11"/>
      <c r="H16" s="11"/>
      <c r="I16" s="11"/>
      <c r="J16" s="11"/>
      <c r="K16" s="11"/>
      <c r="L16" s="11"/>
      <c r="M16" s="11"/>
      <c r="N16" s="11"/>
      <c r="O16" s="125"/>
    </row>
    <row r="17" spans="1:21" ht="14.25" x14ac:dyDescent="0.2">
      <c r="A17" s="11"/>
      <c r="B17" s="325" t="s">
        <v>180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7"/>
    </row>
    <row r="18" spans="1:21" ht="12.75" thickBot="1" x14ac:dyDescent="0.25">
      <c r="A18" s="11"/>
      <c r="B18" s="310" t="s">
        <v>229</v>
      </c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2"/>
    </row>
    <row r="19" spans="1:21" ht="14.25" customHeight="1" thickBot="1" x14ac:dyDescent="0.25">
      <c r="A19" s="11"/>
      <c r="B19" s="279" t="s">
        <v>12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1"/>
    </row>
    <row r="20" spans="1:21" ht="12.75" thickBot="1" x14ac:dyDescent="0.25">
      <c r="A20" s="11"/>
      <c r="B20" s="181" t="s">
        <v>13</v>
      </c>
      <c r="C20" s="315" t="s">
        <v>14</v>
      </c>
      <c r="D20" s="316"/>
      <c r="E20" s="317"/>
      <c r="F20" s="315" t="s">
        <v>15</v>
      </c>
      <c r="G20" s="316"/>
      <c r="H20" s="316"/>
      <c r="I20" s="316"/>
      <c r="J20" s="318"/>
      <c r="K20" s="182" t="s">
        <v>16</v>
      </c>
      <c r="L20" s="182" t="s">
        <v>17</v>
      </c>
      <c r="M20" s="182" t="s">
        <v>18</v>
      </c>
      <c r="N20" s="182" t="s">
        <v>19</v>
      </c>
      <c r="O20" s="183" t="s">
        <v>20</v>
      </c>
    </row>
    <row r="21" spans="1:21" ht="50.25" customHeight="1" x14ac:dyDescent="0.2">
      <c r="A21" s="10"/>
      <c r="B21" s="178">
        <v>1</v>
      </c>
      <c r="C21" s="290" t="s">
        <v>225</v>
      </c>
      <c r="D21" s="291"/>
      <c r="E21" s="292"/>
      <c r="F21" s="293" t="s">
        <v>235</v>
      </c>
      <c r="G21" s="294"/>
      <c r="H21" s="294"/>
      <c r="I21" s="294"/>
      <c r="J21" s="295"/>
      <c r="K21" s="179">
        <v>5</v>
      </c>
      <c r="L21" s="179">
        <v>5</v>
      </c>
      <c r="M21" s="179">
        <v>4</v>
      </c>
      <c r="N21" s="179">
        <f t="shared" ref="N21:N27" si="0">K21+(L21*M21)</f>
        <v>25</v>
      </c>
      <c r="O21" s="180" t="s">
        <v>21</v>
      </c>
      <c r="Q21" s="173"/>
      <c r="R21" s="173"/>
      <c r="S21" s="173"/>
      <c r="T21" s="173"/>
      <c r="U21" s="173"/>
    </row>
    <row r="22" spans="1:21" ht="49.5" customHeight="1" x14ac:dyDescent="0.2">
      <c r="A22" s="10"/>
      <c r="B22" s="132">
        <v>2</v>
      </c>
      <c r="C22" s="296" t="s">
        <v>233</v>
      </c>
      <c r="D22" s="297"/>
      <c r="E22" s="298"/>
      <c r="F22" s="299" t="s">
        <v>227</v>
      </c>
      <c r="G22" s="300"/>
      <c r="H22" s="300"/>
      <c r="I22" s="300"/>
      <c r="J22" s="301"/>
      <c r="K22" s="176">
        <v>5</v>
      </c>
      <c r="L22" s="176">
        <v>5</v>
      </c>
      <c r="M22" s="176">
        <v>4</v>
      </c>
      <c r="N22" s="176">
        <f t="shared" si="0"/>
        <v>25</v>
      </c>
      <c r="O22" s="177" t="s">
        <v>21</v>
      </c>
      <c r="Q22" s="173"/>
      <c r="R22" s="173"/>
      <c r="S22" s="173"/>
      <c r="T22" s="173"/>
      <c r="U22" s="173"/>
    </row>
    <row r="23" spans="1:21" ht="60.75" customHeight="1" x14ac:dyDescent="0.2">
      <c r="A23" s="10"/>
      <c r="B23" s="132">
        <v>3</v>
      </c>
      <c r="C23" s="296" t="s">
        <v>234</v>
      </c>
      <c r="D23" s="297"/>
      <c r="E23" s="298"/>
      <c r="F23" s="299" t="s">
        <v>226</v>
      </c>
      <c r="G23" s="300"/>
      <c r="H23" s="300"/>
      <c r="I23" s="300"/>
      <c r="J23" s="301"/>
      <c r="K23" s="176">
        <v>4</v>
      </c>
      <c r="L23" s="176">
        <v>5</v>
      </c>
      <c r="M23" s="176">
        <v>4</v>
      </c>
      <c r="N23" s="176">
        <f t="shared" si="0"/>
        <v>24</v>
      </c>
      <c r="O23" s="177" t="s">
        <v>21</v>
      </c>
      <c r="Q23" s="173"/>
      <c r="R23" s="173"/>
      <c r="S23" s="173"/>
      <c r="T23" s="173"/>
      <c r="U23" s="173"/>
    </row>
    <row r="24" spans="1:21" ht="27.75" customHeight="1" x14ac:dyDescent="0.2">
      <c r="A24" s="10"/>
      <c r="B24" s="132">
        <v>4</v>
      </c>
      <c r="C24" s="296"/>
      <c r="D24" s="297"/>
      <c r="E24" s="298"/>
      <c r="F24" s="299" t="s">
        <v>213</v>
      </c>
      <c r="G24" s="300"/>
      <c r="H24" s="300"/>
      <c r="I24" s="300"/>
      <c r="J24" s="301"/>
      <c r="K24" s="176"/>
      <c r="L24" s="176"/>
      <c r="M24" s="176"/>
      <c r="N24" s="176">
        <f t="shared" si="0"/>
        <v>0</v>
      </c>
      <c r="O24" s="177"/>
      <c r="Q24" s="173"/>
      <c r="R24" s="173"/>
      <c r="S24" s="173"/>
      <c r="T24" s="173"/>
      <c r="U24" s="173"/>
    </row>
    <row r="25" spans="1:21" ht="12" x14ac:dyDescent="0.2">
      <c r="A25" s="10"/>
      <c r="B25" s="132">
        <v>5</v>
      </c>
      <c r="C25" s="296"/>
      <c r="D25" s="297"/>
      <c r="E25" s="298"/>
      <c r="F25" s="299"/>
      <c r="G25" s="300"/>
      <c r="H25" s="300"/>
      <c r="I25" s="300"/>
      <c r="J25" s="301"/>
      <c r="K25" s="176"/>
      <c r="L25" s="176"/>
      <c r="M25" s="176"/>
      <c r="N25" s="176">
        <f t="shared" si="0"/>
        <v>0</v>
      </c>
      <c r="O25" s="177"/>
      <c r="Q25" s="173"/>
      <c r="R25" s="173"/>
      <c r="S25" s="173"/>
      <c r="T25" s="173"/>
      <c r="U25" s="173"/>
    </row>
    <row r="26" spans="1:21" ht="12" x14ac:dyDescent="0.2">
      <c r="A26" s="10"/>
      <c r="B26" s="132">
        <v>6</v>
      </c>
      <c r="C26" s="296"/>
      <c r="D26" s="297"/>
      <c r="E26" s="298"/>
      <c r="F26" s="299"/>
      <c r="G26" s="300"/>
      <c r="H26" s="300"/>
      <c r="I26" s="300"/>
      <c r="J26" s="301"/>
      <c r="K26" s="176"/>
      <c r="L26" s="176"/>
      <c r="M26" s="176"/>
      <c r="N26" s="176">
        <f t="shared" si="0"/>
        <v>0</v>
      </c>
      <c r="O26" s="177"/>
      <c r="Q26" s="174"/>
      <c r="R26" s="174"/>
      <c r="S26" s="174"/>
      <c r="T26" s="174"/>
      <c r="U26" s="174"/>
    </row>
    <row r="27" spans="1:21" ht="12.75" thickBot="1" x14ac:dyDescent="0.25">
      <c r="A27" s="10"/>
      <c r="B27" s="132">
        <v>7</v>
      </c>
      <c r="C27" s="307"/>
      <c r="D27" s="308"/>
      <c r="E27" s="309"/>
      <c r="F27" s="299"/>
      <c r="G27" s="300"/>
      <c r="H27" s="300"/>
      <c r="I27" s="300"/>
      <c r="J27" s="301"/>
      <c r="K27" s="133"/>
      <c r="L27" s="133"/>
      <c r="M27" s="133"/>
      <c r="N27" s="133">
        <f t="shared" si="0"/>
        <v>0</v>
      </c>
      <c r="O27" s="134"/>
      <c r="Q27" s="173"/>
      <c r="R27" s="173"/>
      <c r="S27" s="173"/>
      <c r="T27" s="173"/>
      <c r="U27" s="173"/>
    </row>
    <row r="28" spans="1:21" ht="9.75" customHeight="1" x14ac:dyDescent="0.2">
      <c r="A28" s="11"/>
      <c r="B28" s="328" t="s">
        <v>22</v>
      </c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30"/>
      <c r="Q28" s="174"/>
      <c r="R28" s="174"/>
      <c r="S28" s="174"/>
      <c r="T28" s="174"/>
      <c r="U28" s="174"/>
    </row>
    <row r="29" spans="1:21" ht="21.75" customHeight="1" x14ac:dyDescent="0.2">
      <c r="A29" s="11"/>
      <c r="B29" s="331" t="s">
        <v>181</v>
      </c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3"/>
    </row>
    <row r="30" spans="1:21" ht="12" thickBot="1" x14ac:dyDescent="0.25">
      <c r="A30" s="11"/>
      <c r="B30" s="331" t="s">
        <v>182</v>
      </c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3"/>
    </row>
    <row r="31" spans="1:21" ht="12" hidden="1" thickBot="1" x14ac:dyDescent="0.25">
      <c r="A31" s="11"/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</row>
    <row r="32" spans="1:21" ht="12" x14ac:dyDescent="0.2">
      <c r="A32" s="11"/>
      <c r="B32" s="302" t="s">
        <v>23</v>
      </c>
      <c r="C32" s="303"/>
      <c r="D32" s="303"/>
      <c r="E32" s="303"/>
      <c r="F32" s="303"/>
      <c r="G32" s="303"/>
      <c r="H32" s="304"/>
      <c r="I32" s="305" t="s">
        <v>24</v>
      </c>
      <c r="J32" s="303"/>
      <c r="K32" s="303"/>
      <c r="L32" s="303"/>
      <c r="M32" s="303"/>
      <c r="N32" s="303"/>
      <c r="O32" s="306"/>
    </row>
    <row r="33" spans="1:15" ht="21.75" customHeight="1" x14ac:dyDescent="0.2">
      <c r="A33" s="11"/>
      <c r="B33" s="334" t="s">
        <v>25</v>
      </c>
      <c r="C33" s="335"/>
      <c r="D33" s="335"/>
      <c r="E33" s="335"/>
      <c r="F33" s="335"/>
      <c r="G33" s="335"/>
      <c r="H33" s="336"/>
      <c r="I33" s="337" t="s">
        <v>184</v>
      </c>
      <c r="J33" s="338"/>
      <c r="K33" s="338"/>
      <c r="L33" s="338"/>
      <c r="M33" s="338"/>
      <c r="N33" s="338"/>
      <c r="O33" s="339"/>
    </row>
    <row r="34" spans="1:15" ht="20.25" customHeight="1" x14ac:dyDescent="0.2">
      <c r="A34" s="11"/>
      <c r="B34" s="340" t="s">
        <v>26</v>
      </c>
      <c r="C34" s="341"/>
      <c r="D34" s="341"/>
      <c r="E34" s="341"/>
      <c r="F34" s="341"/>
      <c r="G34" s="341"/>
      <c r="H34" s="342"/>
      <c r="I34" s="343" t="s">
        <v>185</v>
      </c>
      <c r="J34" s="344"/>
      <c r="K34" s="344"/>
      <c r="L34" s="344"/>
      <c r="M34" s="344"/>
      <c r="N34" s="344"/>
      <c r="O34" s="345"/>
    </row>
    <row r="35" spans="1:15" s="127" customFormat="1" ht="36.75" customHeight="1" x14ac:dyDescent="0.25">
      <c r="A35" s="126"/>
      <c r="B35" s="155" t="s">
        <v>27</v>
      </c>
      <c r="C35" s="346" t="s">
        <v>176</v>
      </c>
      <c r="D35" s="346"/>
      <c r="E35" s="346"/>
      <c r="F35" s="346"/>
      <c r="G35" s="346"/>
      <c r="H35" s="346"/>
      <c r="I35" s="168" t="s">
        <v>28</v>
      </c>
      <c r="J35" s="347" t="s">
        <v>177</v>
      </c>
      <c r="K35" s="347"/>
      <c r="L35" s="347"/>
      <c r="M35" s="347"/>
      <c r="N35" s="347"/>
      <c r="O35" s="348"/>
    </row>
    <row r="36" spans="1:15" ht="24" customHeight="1" x14ac:dyDescent="0.2">
      <c r="A36" s="10"/>
      <c r="B36" s="155" t="s">
        <v>29</v>
      </c>
      <c r="C36" s="349" t="s">
        <v>178</v>
      </c>
      <c r="D36" s="349"/>
      <c r="E36" s="349"/>
      <c r="F36" s="349"/>
      <c r="G36" s="349"/>
      <c r="H36" s="349"/>
      <c r="I36" s="128"/>
      <c r="J36" s="128"/>
      <c r="K36" s="128"/>
      <c r="L36" s="128"/>
      <c r="M36" s="128"/>
      <c r="N36" s="128"/>
      <c r="O36" s="129"/>
    </row>
    <row r="37" spans="1:15" ht="24" customHeight="1" thickBot="1" x14ac:dyDescent="0.25">
      <c r="A37" s="11"/>
      <c r="B37" s="156" t="s">
        <v>30</v>
      </c>
      <c r="C37" s="353" t="s">
        <v>179</v>
      </c>
      <c r="D37" s="353"/>
      <c r="E37" s="353"/>
      <c r="F37" s="353"/>
      <c r="G37" s="353"/>
      <c r="H37" s="353"/>
      <c r="I37" s="130"/>
      <c r="J37" s="130"/>
      <c r="K37" s="354" t="s">
        <v>31</v>
      </c>
      <c r="L37" s="354"/>
      <c r="M37" s="354" t="s">
        <v>32</v>
      </c>
      <c r="N37" s="354"/>
      <c r="O37" s="355"/>
    </row>
    <row r="38" spans="1:15" ht="16.5" hidden="1" customHeight="1" thickBot="1" x14ac:dyDescent="0.25">
      <c r="A38" s="11"/>
      <c r="B38" s="135"/>
      <c r="C38" s="136"/>
      <c r="D38" s="136"/>
      <c r="E38" s="136"/>
      <c r="F38" s="136"/>
      <c r="G38" s="136"/>
      <c r="H38" s="136"/>
      <c r="I38" s="128"/>
      <c r="J38" s="128"/>
      <c r="K38" s="137"/>
      <c r="L38" s="137"/>
      <c r="M38" s="137"/>
      <c r="N38" s="137"/>
      <c r="O38" s="138"/>
    </row>
    <row r="39" spans="1:15" s="131" customFormat="1" ht="15" thickBot="1" x14ac:dyDescent="0.25">
      <c r="A39" s="11"/>
      <c r="B39" s="279" t="s">
        <v>33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1"/>
    </row>
    <row r="40" spans="1:15" ht="13.5" hidden="1" thickBot="1" x14ac:dyDescent="0.25">
      <c r="B40" s="119"/>
      <c r="C40" s="120"/>
      <c r="D40" s="120"/>
      <c r="E40" s="120"/>
      <c r="F40" s="120"/>
      <c r="G40" s="1"/>
      <c r="H40" s="1"/>
      <c r="I40" s="1"/>
      <c r="J40" s="1"/>
      <c r="K40" s="1"/>
      <c r="L40" s="1"/>
      <c r="M40" s="1"/>
      <c r="N40" s="1"/>
      <c r="O40" s="70"/>
    </row>
    <row r="41" spans="1:15" ht="24" customHeight="1" thickBot="1" x14ac:dyDescent="0.25">
      <c r="B41" s="216" t="s">
        <v>34</v>
      </c>
      <c r="C41" s="217"/>
      <c r="D41" s="217"/>
      <c r="E41" s="217"/>
      <c r="F41" s="217"/>
      <c r="G41" s="217"/>
      <c r="H41" s="217"/>
      <c r="I41" s="218"/>
      <c r="J41" s="356" t="s">
        <v>191</v>
      </c>
      <c r="K41" s="356"/>
      <c r="L41" s="356"/>
      <c r="M41" s="356"/>
      <c r="N41" s="356"/>
      <c r="O41" s="357"/>
    </row>
    <row r="42" spans="1:15" ht="24.75" customHeight="1" x14ac:dyDescent="0.2">
      <c r="B42" s="185">
        <v>1</v>
      </c>
      <c r="C42" s="249" t="str">
        <f t="shared" ref="C42:C44" si="1">F21</f>
        <v xml:space="preserve">Ejecuta las políticas, estrategias, planes, programas y proyectos de desarrollo pecuario, con énfasis en los proyectos de impulso a cárnicos y lácteos. </v>
      </c>
      <c r="D42" s="250"/>
      <c r="E42" s="250"/>
      <c r="F42" s="250"/>
      <c r="G42" s="250"/>
      <c r="H42" s="250"/>
      <c r="I42" s="251"/>
      <c r="J42" s="350" t="s">
        <v>228</v>
      </c>
      <c r="K42" s="351"/>
      <c r="L42" s="351"/>
      <c r="M42" s="351"/>
      <c r="N42" s="351"/>
      <c r="O42" s="352"/>
    </row>
    <row r="43" spans="1:15" ht="25.5" customHeight="1" x14ac:dyDescent="0.2">
      <c r="B43" s="186">
        <v>2</v>
      </c>
      <c r="C43" s="252" t="str">
        <f t="shared" si="1"/>
        <v>Ejecuta la regulación y control de los negocios y emprendimientos productivos pecuarios para asegurar la salubridad, higiene, equidad social, territorial y sostenibilidad ambiental.</v>
      </c>
      <c r="D43" s="253"/>
      <c r="E43" s="253"/>
      <c r="F43" s="253"/>
      <c r="G43" s="253"/>
      <c r="H43" s="253"/>
      <c r="I43" s="254"/>
      <c r="J43" s="255"/>
      <c r="K43" s="256"/>
      <c r="L43" s="256"/>
      <c r="M43" s="256"/>
      <c r="N43" s="256"/>
      <c r="O43" s="257"/>
    </row>
    <row r="44" spans="1:15" ht="24.75" customHeight="1" x14ac:dyDescent="0.2">
      <c r="B44" s="186">
        <v>3</v>
      </c>
      <c r="C44" s="252" t="str">
        <f t="shared" si="1"/>
        <v>Ejecuta la capacitación, asesoramiento técnico y apoyo a las iniciativas de emprendimiento e innovación pecuarias para fomentar su desarrollo.</v>
      </c>
      <c r="D44" s="253"/>
      <c r="E44" s="253"/>
      <c r="F44" s="253"/>
      <c r="G44" s="253"/>
      <c r="H44" s="253"/>
      <c r="I44" s="254"/>
      <c r="J44" s="255"/>
      <c r="K44" s="256"/>
      <c r="L44" s="256"/>
      <c r="M44" s="256"/>
      <c r="N44" s="256"/>
      <c r="O44" s="257"/>
    </row>
    <row r="45" spans="1:15" ht="15" customHeight="1" x14ac:dyDescent="0.2">
      <c r="B45" s="187">
        <v>4</v>
      </c>
      <c r="C45" s="252">
        <v>0</v>
      </c>
      <c r="D45" s="253"/>
      <c r="E45" s="253"/>
      <c r="F45" s="253"/>
      <c r="G45" s="253"/>
      <c r="H45" s="253"/>
      <c r="I45" s="254"/>
      <c r="J45" s="240"/>
      <c r="K45" s="241"/>
      <c r="L45" s="241"/>
      <c r="M45" s="241"/>
      <c r="N45" s="241"/>
      <c r="O45" s="242"/>
    </row>
    <row r="46" spans="1:15" ht="12.75" customHeight="1" thickBot="1" x14ac:dyDescent="0.25">
      <c r="B46" s="186">
        <v>5</v>
      </c>
      <c r="C46" s="252">
        <v>0</v>
      </c>
      <c r="D46" s="253"/>
      <c r="E46" s="253"/>
      <c r="F46" s="253"/>
      <c r="G46" s="253"/>
      <c r="H46" s="253"/>
      <c r="I46" s="254"/>
      <c r="J46" s="255"/>
      <c r="K46" s="256"/>
      <c r="L46" s="256"/>
      <c r="M46" s="256"/>
      <c r="N46" s="256"/>
      <c r="O46" s="257"/>
    </row>
    <row r="47" spans="1:15" ht="12.75" hidden="1" thickBot="1" x14ac:dyDescent="0.25">
      <c r="B47" s="89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90"/>
    </row>
    <row r="48" spans="1:15" ht="15" thickBot="1" x14ac:dyDescent="0.25">
      <c r="B48" s="231" t="s">
        <v>35</v>
      </c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3"/>
    </row>
    <row r="49" spans="2:15" ht="12.75" hidden="1" thickBot="1" x14ac:dyDescent="0.25">
      <c r="B49" s="8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88"/>
    </row>
    <row r="50" spans="2:15" ht="12.75" thickBot="1" x14ac:dyDescent="0.25">
      <c r="B50" s="222" t="s">
        <v>36</v>
      </c>
      <c r="C50" s="223"/>
      <c r="D50" s="223"/>
      <c r="E50" s="223"/>
      <c r="F50" s="223"/>
      <c r="G50" s="223"/>
      <c r="H50" s="224"/>
      <c r="I50" s="219" t="s">
        <v>37</v>
      </c>
      <c r="J50" s="220"/>
      <c r="K50" s="220"/>
      <c r="L50" s="220"/>
      <c r="M50" s="220"/>
      <c r="N50" s="220"/>
      <c r="O50" s="221"/>
    </row>
    <row r="51" spans="2:15" ht="12" x14ac:dyDescent="0.2">
      <c r="B51" s="249" t="str">
        <f t="shared" ref="B51:B54" si="2">C21</f>
        <v>Ejecución de políticas, estrategias, programas y proyectos  de desarrollo pecuario.</v>
      </c>
      <c r="C51" s="250"/>
      <c r="D51" s="250"/>
      <c r="E51" s="250"/>
      <c r="F51" s="250"/>
      <c r="G51" s="250"/>
      <c r="H51" s="251"/>
      <c r="I51" s="249" t="s">
        <v>230</v>
      </c>
      <c r="J51" s="250"/>
      <c r="K51" s="250"/>
      <c r="L51" s="250"/>
      <c r="M51" s="250"/>
      <c r="N51" s="250"/>
      <c r="O51" s="251"/>
    </row>
    <row r="52" spans="2:15" ht="23.25" customHeight="1" x14ac:dyDescent="0.2">
      <c r="B52" s="237" t="str">
        <f t="shared" si="2"/>
        <v>Ejecución, regulación y control de los negocios y emprendimientos productivos pecuarios.</v>
      </c>
      <c r="C52" s="238"/>
      <c r="D52" s="238"/>
      <c r="E52" s="238"/>
      <c r="F52" s="238"/>
      <c r="G52" s="238"/>
      <c r="H52" s="239"/>
      <c r="I52" s="240"/>
      <c r="J52" s="241"/>
      <c r="K52" s="241"/>
      <c r="L52" s="241"/>
      <c r="M52" s="241"/>
      <c r="N52" s="241"/>
      <c r="O52" s="242"/>
    </row>
    <row r="53" spans="2:15" ht="23.25" customHeight="1" x14ac:dyDescent="0.2">
      <c r="B53" s="237" t="str">
        <f t="shared" si="2"/>
        <v>Capacitación, asesoramiento técnico y apoyo a las iniciativas de emprendimiento e innovación pecuarias.</v>
      </c>
      <c r="C53" s="238"/>
      <c r="D53" s="238"/>
      <c r="E53" s="238"/>
      <c r="F53" s="238"/>
      <c r="G53" s="238"/>
      <c r="H53" s="239"/>
      <c r="I53" s="240"/>
      <c r="J53" s="241"/>
      <c r="K53" s="241"/>
      <c r="L53" s="241"/>
      <c r="M53" s="241"/>
      <c r="N53" s="241"/>
      <c r="O53" s="242"/>
    </row>
    <row r="54" spans="2:15" ht="12" x14ac:dyDescent="0.2">
      <c r="B54" s="237">
        <f t="shared" si="2"/>
        <v>0</v>
      </c>
      <c r="C54" s="238"/>
      <c r="D54" s="238"/>
      <c r="E54" s="238"/>
      <c r="F54" s="238"/>
      <c r="G54" s="238"/>
      <c r="H54" s="239"/>
      <c r="I54" s="240"/>
      <c r="J54" s="241"/>
      <c r="K54" s="241"/>
      <c r="L54" s="241"/>
      <c r="M54" s="241"/>
      <c r="N54" s="241"/>
      <c r="O54" s="242"/>
    </row>
    <row r="55" spans="2:15" ht="12.75" thickBot="1" x14ac:dyDescent="0.25">
      <c r="B55" s="243">
        <f t="shared" ref="B55" si="3">C26</f>
        <v>0</v>
      </c>
      <c r="C55" s="244"/>
      <c r="D55" s="244"/>
      <c r="E55" s="244"/>
      <c r="F55" s="244"/>
      <c r="G55" s="244"/>
      <c r="H55" s="245"/>
      <c r="I55" s="246"/>
      <c r="J55" s="247"/>
      <c r="K55" s="247"/>
      <c r="L55" s="247"/>
      <c r="M55" s="247"/>
      <c r="N55" s="247"/>
      <c r="O55" s="248"/>
    </row>
    <row r="56" spans="2:15" ht="25.5" customHeight="1" thickBot="1" x14ac:dyDescent="0.25">
      <c r="B56" s="234" t="s">
        <v>183</v>
      </c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6"/>
    </row>
    <row r="57" spans="2:15" ht="15.75" thickBot="1" x14ac:dyDescent="0.25">
      <c r="B57" s="210" t="s">
        <v>38</v>
      </c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2"/>
    </row>
    <row r="58" spans="2:15" ht="12.75" hidden="1" thickBot="1" x14ac:dyDescent="0.25">
      <c r="B58" s="85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86"/>
    </row>
    <row r="59" spans="2:15" ht="26.25" customHeight="1" thickBot="1" x14ac:dyDescent="0.25">
      <c r="B59" s="216" t="s">
        <v>39</v>
      </c>
      <c r="C59" s="217"/>
      <c r="D59" s="217"/>
      <c r="E59" s="217"/>
      <c r="F59" s="217"/>
      <c r="G59" s="217"/>
      <c r="H59" s="218"/>
      <c r="I59" s="219" t="s">
        <v>40</v>
      </c>
      <c r="J59" s="220"/>
      <c r="K59" s="220"/>
      <c r="L59" s="220"/>
      <c r="M59" s="220"/>
      <c r="N59" s="220"/>
      <c r="O59" s="221"/>
    </row>
    <row r="60" spans="2:15" ht="13.5" thickBot="1" x14ac:dyDescent="0.25">
      <c r="B60" s="213" t="s">
        <v>211</v>
      </c>
      <c r="C60" s="214"/>
      <c r="D60" s="214"/>
      <c r="E60" s="214"/>
      <c r="F60" s="214"/>
      <c r="G60" s="214"/>
      <c r="H60" s="215"/>
      <c r="I60" s="213" t="s">
        <v>231</v>
      </c>
      <c r="J60" s="214"/>
      <c r="K60" s="214"/>
      <c r="L60" s="214"/>
      <c r="M60" s="214"/>
      <c r="N60" s="214"/>
      <c r="O60" s="215"/>
    </row>
    <row r="61" spans="2:15" ht="15.75" thickBot="1" x14ac:dyDescent="0.25">
      <c r="B61" s="210" t="s">
        <v>41</v>
      </c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2"/>
    </row>
    <row r="62" spans="2:15" ht="12.75" hidden="1" thickBot="1" x14ac:dyDescent="0.25">
      <c r="B62" s="85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86"/>
    </row>
    <row r="63" spans="2:15" ht="12.75" thickBot="1" x14ac:dyDescent="0.25">
      <c r="B63" s="222" t="s">
        <v>42</v>
      </c>
      <c r="C63" s="223"/>
      <c r="D63" s="223"/>
      <c r="E63" s="223"/>
      <c r="F63" s="223"/>
      <c r="G63" s="223"/>
      <c r="H63" s="224"/>
      <c r="I63" s="222" t="s">
        <v>43</v>
      </c>
      <c r="J63" s="223"/>
      <c r="K63" s="223"/>
      <c r="L63" s="223"/>
      <c r="M63" s="223"/>
      <c r="N63" s="223"/>
      <c r="O63" s="224"/>
    </row>
    <row r="64" spans="2:15" ht="12" x14ac:dyDescent="0.2">
      <c r="B64" s="225" t="s">
        <v>44</v>
      </c>
      <c r="C64" s="226"/>
      <c r="D64" s="226"/>
      <c r="E64" s="226"/>
      <c r="F64" s="226"/>
      <c r="G64" s="226"/>
      <c r="H64" s="227"/>
      <c r="I64" s="228" t="s">
        <v>222</v>
      </c>
      <c r="J64" s="229"/>
      <c r="K64" s="229"/>
      <c r="L64" s="229"/>
      <c r="M64" s="229"/>
      <c r="N64" s="229"/>
      <c r="O64" s="230"/>
    </row>
    <row r="65" spans="2:15" ht="24" customHeight="1" thickBot="1" x14ac:dyDescent="0.25">
      <c r="B65" s="204" t="s">
        <v>45</v>
      </c>
      <c r="C65" s="205"/>
      <c r="D65" s="205"/>
      <c r="E65" s="205"/>
      <c r="F65" s="205"/>
      <c r="G65" s="205"/>
      <c r="H65" s="206"/>
      <c r="I65" s="207" t="s">
        <v>232</v>
      </c>
      <c r="J65" s="208"/>
      <c r="K65" s="208"/>
      <c r="L65" s="208"/>
      <c r="M65" s="208"/>
      <c r="N65" s="208"/>
      <c r="O65" s="209"/>
    </row>
    <row r="66" spans="2:15" ht="15.75" hidden="1" customHeight="1" thickBot="1" x14ac:dyDescent="0.25">
      <c r="B66" s="198"/>
      <c r="C66" s="199"/>
      <c r="D66" s="199"/>
      <c r="E66" s="199"/>
      <c r="F66" s="199"/>
      <c r="G66" s="199"/>
      <c r="H66" s="200"/>
      <c r="I66" s="201"/>
      <c r="J66" s="202"/>
      <c r="K66" s="202"/>
      <c r="L66" s="202"/>
      <c r="M66" s="202"/>
      <c r="N66" s="202"/>
      <c r="O66" s="203"/>
    </row>
    <row r="69" spans="2:15" x14ac:dyDescent="0.2">
      <c r="I69" s="175"/>
    </row>
  </sheetData>
  <mergeCells count="92">
    <mergeCell ref="C42:I42"/>
    <mergeCell ref="J42:O42"/>
    <mergeCell ref="C43:I43"/>
    <mergeCell ref="C37:H37"/>
    <mergeCell ref="K37:L37"/>
    <mergeCell ref="M37:O37"/>
    <mergeCell ref="J41:O41"/>
    <mergeCell ref="B41:I41"/>
    <mergeCell ref="B34:H34"/>
    <mergeCell ref="I34:O34"/>
    <mergeCell ref="C35:H35"/>
    <mergeCell ref="J35:O35"/>
    <mergeCell ref="C36:H36"/>
    <mergeCell ref="F27:J27"/>
    <mergeCell ref="B28:O28"/>
    <mergeCell ref="B29:O29"/>
    <mergeCell ref="B30:O30"/>
    <mergeCell ref="B33:H33"/>
    <mergeCell ref="I33:O33"/>
    <mergeCell ref="B18:O18"/>
    <mergeCell ref="D13:F13"/>
    <mergeCell ref="B19:O19"/>
    <mergeCell ref="C20:E20"/>
    <mergeCell ref="F20:J20"/>
    <mergeCell ref="B14:O14"/>
    <mergeCell ref="B15:O15"/>
    <mergeCell ref="B17:O17"/>
    <mergeCell ref="C21:E21"/>
    <mergeCell ref="F21:J21"/>
    <mergeCell ref="C22:E22"/>
    <mergeCell ref="F22:J22"/>
    <mergeCell ref="B39:O39"/>
    <mergeCell ref="C23:E23"/>
    <mergeCell ref="F23:J23"/>
    <mergeCell ref="C24:E24"/>
    <mergeCell ref="F24:J24"/>
    <mergeCell ref="B32:H32"/>
    <mergeCell ref="I32:O32"/>
    <mergeCell ref="C25:E25"/>
    <mergeCell ref="F25:J25"/>
    <mergeCell ref="C26:E26"/>
    <mergeCell ref="F26:J26"/>
    <mergeCell ref="C27:E27"/>
    <mergeCell ref="B6:O6"/>
    <mergeCell ref="B2:D2"/>
    <mergeCell ref="E2:L2"/>
    <mergeCell ref="M2:O2"/>
    <mergeCell ref="B3:O3"/>
    <mergeCell ref="B4:O4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C44:I44"/>
    <mergeCell ref="J43:O43"/>
    <mergeCell ref="J44:O44"/>
    <mergeCell ref="J46:O46"/>
    <mergeCell ref="C45:I45"/>
    <mergeCell ref="J45:O45"/>
    <mergeCell ref="C46:I46"/>
    <mergeCell ref="B48:O48"/>
    <mergeCell ref="B50:H50"/>
    <mergeCell ref="I50:O50"/>
    <mergeCell ref="B56:O56"/>
    <mergeCell ref="B54:H54"/>
    <mergeCell ref="I54:O54"/>
    <mergeCell ref="B55:H55"/>
    <mergeCell ref="I55:O55"/>
    <mergeCell ref="B51:H51"/>
    <mergeCell ref="I51:O51"/>
    <mergeCell ref="B52:H52"/>
    <mergeCell ref="I52:O52"/>
    <mergeCell ref="B53:H53"/>
    <mergeCell ref="I53:O53"/>
    <mergeCell ref="B65:H65"/>
    <mergeCell ref="I65:O65"/>
    <mergeCell ref="B57:O57"/>
    <mergeCell ref="B60:H60"/>
    <mergeCell ref="I60:O60"/>
    <mergeCell ref="B59:H59"/>
    <mergeCell ref="I59:O59"/>
    <mergeCell ref="B61:O61"/>
    <mergeCell ref="B63:H63"/>
    <mergeCell ref="I63:O63"/>
    <mergeCell ref="B64:H64"/>
    <mergeCell ref="I64:O64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topLeftCell="B45" zoomScaleNormal="100" zoomScaleSheetLayoutView="100" workbookViewId="0">
      <selection activeCell="B24" sqref="B24:O24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15"/>
      <c r="C2" s="416"/>
      <c r="D2" s="416"/>
      <c r="E2" s="284" t="s">
        <v>175</v>
      </c>
      <c r="F2" s="285"/>
      <c r="G2" s="285"/>
      <c r="H2" s="285"/>
      <c r="I2" s="285"/>
      <c r="J2" s="285"/>
      <c r="K2" s="285"/>
      <c r="L2" s="285"/>
      <c r="M2" s="416"/>
      <c r="N2" s="416"/>
      <c r="O2" s="417"/>
    </row>
    <row r="3" spans="1:15" ht="15.75" thickBot="1" x14ac:dyDescent="0.3">
      <c r="A3" s="1"/>
      <c r="B3" s="418" t="s">
        <v>46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20"/>
    </row>
    <row r="4" spans="1:15" ht="15.75" hidden="1" thickBot="1" x14ac:dyDescent="0.3">
      <c r="A4" s="1"/>
      <c r="B4" s="91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92"/>
    </row>
    <row r="5" spans="1:15" ht="15.75" thickBot="1" x14ac:dyDescent="0.3">
      <c r="A5" s="1"/>
      <c r="B5" s="421" t="s">
        <v>47</v>
      </c>
      <c r="C5" s="422"/>
      <c r="D5" s="422"/>
      <c r="E5" s="422"/>
      <c r="F5" s="422"/>
      <c r="G5" s="423"/>
      <c r="H5" s="421" t="s">
        <v>48</v>
      </c>
      <c r="I5" s="422"/>
      <c r="J5" s="422"/>
      <c r="K5" s="422"/>
      <c r="L5" s="423"/>
      <c r="M5" s="219" t="s">
        <v>49</v>
      </c>
      <c r="N5" s="220"/>
      <c r="O5" s="221"/>
    </row>
    <row r="6" spans="1:15" ht="15.75" thickBot="1" x14ac:dyDescent="0.3">
      <c r="A6" s="1"/>
      <c r="B6" s="424"/>
      <c r="C6" s="425"/>
      <c r="D6" s="425"/>
      <c r="E6" s="425"/>
      <c r="F6" s="425"/>
      <c r="G6" s="426"/>
      <c r="H6" s="424"/>
      <c r="I6" s="425"/>
      <c r="J6" s="425"/>
      <c r="K6" s="425"/>
      <c r="L6" s="426"/>
      <c r="M6" s="157" t="s">
        <v>50</v>
      </c>
      <c r="N6" s="157" t="s">
        <v>51</v>
      </c>
      <c r="O6" s="158" t="s">
        <v>52</v>
      </c>
    </row>
    <row r="7" spans="1:15" x14ac:dyDescent="0.25">
      <c r="A7" s="1"/>
      <c r="B7" s="427" t="s">
        <v>214</v>
      </c>
      <c r="C7" s="428"/>
      <c r="D7" s="428"/>
      <c r="E7" s="428"/>
      <c r="F7" s="428"/>
      <c r="G7" s="429"/>
      <c r="H7" s="430" t="s">
        <v>215</v>
      </c>
      <c r="I7" s="431"/>
      <c r="J7" s="431"/>
      <c r="K7" s="431"/>
      <c r="L7" s="432"/>
      <c r="M7" s="188"/>
      <c r="N7" s="188" t="s">
        <v>206</v>
      </c>
      <c r="O7" s="188"/>
    </row>
    <row r="8" spans="1:15" x14ac:dyDescent="0.25">
      <c r="A8" s="1"/>
      <c r="B8" s="427" t="s">
        <v>216</v>
      </c>
      <c r="C8" s="428"/>
      <c r="D8" s="428"/>
      <c r="E8" s="428"/>
      <c r="F8" s="428"/>
      <c r="G8" s="429"/>
      <c r="H8" s="439" t="s">
        <v>217</v>
      </c>
      <c r="I8" s="440"/>
      <c r="J8" s="440"/>
      <c r="K8" s="440"/>
      <c r="L8" s="441"/>
      <c r="M8" s="189"/>
      <c r="N8" s="189" t="s">
        <v>206</v>
      </c>
      <c r="O8" s="189"/>
    </row>
    <row r="9" spans="1:15" x14ac:dyDescent="0.25">
      <c r="A9" s="1"/>
      <c r="B9" s="442" t="s">
        <v>207</v>
      </c>
      <c r="C9" s="443"/>
      <c r="D9" s="443"/>
      <c r="E9" s="443"/>
      <c r="F9" s="443"/>
      <c r="G9" s="444"/>
      <c r="H9" s="445" t="s">
        <v>208</v>
      </c>
      <c r="I9" s="446"/>
      <c r="J9" s="446"/>
      <c r="K9" s="446"/>
      <c r="L9" s="447"/>
      <c r="M9" s="16"/>
      <c r="N9" s="17" t="s">
        <v>206</v>
      </c>
      <c r="O9" s="16"/>
    </row>
    <row r="10" spans="1:15" ht="15.75" thickBot="1" x14ac:dyDescent="0.3">
      <c r="A10" s="1"/>
      <c r="B10" s="448"/>
      <c r="C10" s="449"/>
      <c r="D10" s="449"/>
      <c r="E10" s="449"/>
      <c r="F10" s="449"/>
      <c r="G10" s="450"/>
      <c r="H10" s="448"/>
      <c r="I10" s="449"/>
      <c r="J10" s="449"/>
      <c r="K10" s="449"/>
      <c r="L10" s="450"/>
      <c r="M10" s="18"/>
      <c r="N10" s="19"/>
      <c r="O10" s="20"/>
    </row>
    <row r="11" spans="1:15" ht="18.75" customHeight="1" x14ac:dyDescent="0.25">
      <c r="A11" s="1"/>
      <c r="B11" s="433" t="s">
        <v>187</v>
      </c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5"/>
    </row>
    <row r="12" spans="1:15" ht="21" hidden="1" customHeight="1" thickBot="1" x14ac:dyDescent="0.3">
      <c r="A12" s="1"/>
      <c r="B12" s="436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8"/>
    </row>
    <row r="13" spans="1:15" s="71" customFormat="1" ht="15.75" thickBot="1" x14ac:dyDescent="0.3">
      <c r="A13" s="1"/>
      <c r="B13" s="418" t="s">
        <v>53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20"/>
    </row>
    <row r="14" spans="1:15" ht="15.75" hidden="1" thickBot="1" x14ac:dyDescent="0.3">
      <c r="B14" s="85"/>
      <c r="C14" s="69"/>
      <c r="D14" s="69"/>
      <c r="E14" s="69"/>
      <c r="F14" s="69"/>
      <c r="G14" s="21"/>
      <c r="H14" s="21"/>
      <c r="I14" s="21"/>
      <c r="J14" s="21"/>
      <c r="K14" s="21"/>
      <c r="L14" s="21"/>
      <c r="M14" s="21"/>
      <c r="N14" s="21"/>
      <c r="O14" s="93"/>
    </row>
    <row r="15" spans="1:15" ht="15.75" thickBot="1" x14ac:dyDescent="0.3">
      <c r="B15" s="421" t="s">
        <v>47</v>
      </c>
      <c r="C15" s="422"/>
      <c r="D15" s="422"/>
      <c r="E15" s="422"/>
      <c r="F15" s="422"/>
      <c r="G15" s="423"/>
      <c r="H15" s="421" t="s">
        <v>48</v>
      </c>
      <c r="I15" s="422"/>
      <c r="J15" s="422"/>
      <c r="K15" s="422"/>
      <c r="L15" s="423"/>
      <c r="M15" s="219" t="s">
        <v>49</v>
      </c>
      <c r="N15" s="220"/>
      <c r="O15" s="221"/>
    </row>
    <row r="16" spans="1:15" ht="15.75" thickBot="1" x14ac:dyDescent="0.3">
      <c r="B16" s="424"/>
      <c r="C16" s="425"/>
      <c r="D16" s="425"/>
      <c r="E16" s="425"/>
      <c r="F16" s="425"/>
      <c r="G16" s="426"/>
      <c r="H16" s="424"/>
      <c r="I16" s="425"/>
      <c r="J16" s="425"/>
      <c r="K16" s="425"/>
      <c r="L16" s="426"/>
      <c r="M16" s="157" t="s">
        <v>50</v>
      </c>
      <c r="N16" s="157" t="s">
        <v>51</v>
      </c>
      <c r="O16" s="158" t="s">
        <v>52</v>
      </c>
    </row>
    <row r="17" spans="2:15" ht="27" customHeight="1" x14ac:dyDescent="0.25">
      <c r="B17" s="454" t="s">
        <v>209</v>
      </c>
      <c r="C17" s="455"/>
      <c r="D17" s="455"/>
      <c r="E17" s="455"/>
      <c r="F17" s="455"/>
      <c r="G17" s="456"/>
      <c r="H17" s="457" t="s">
        <v>210</v>
      </c>
      <c r="I17" s="458"/>
      <c r="J17" s="458"/>
      <c r="K17" s="458"/>
      <c r="L17" s="459"/>
      <c r="M17" s="15"/>
      <c r="N17" s="17" t="s">
        <v>206</v>
      </c>
      <c r="O17" s="22"/>
    </row>
    <row r="18" spans="2:15" ht="35.25" customHeight="1" x14ac:dyDescent="0.25">
      <c r="B18" s="427" t="s">
        <v>218</v>
      </c>
      <c r="C18" s="428"/>
      <c r="D18" s="428"/>
      <c r="E18" s="428"/>
      <c r="F18" s="428"/>
      <c r="G18" s="429"/>
      <c r="H18" s="460" t="s">
        <v>219</v>
      </c>
      <c r="I18" s="461"/>
      <c r="J18" s="461"/>
      <c r="K18" s="461"/>
      <c r="L18" s="462"/>
      <c r="M18" s="190"/>
      <c r="N18" s="189" t="s">
        <v>206</v>
      </c>
      <c r="O18" s="189"/>
    </row>
    <row r="19" spans="2:15" ht="39" customHeight="1" x14ac:dyDescent="0.25">
      <c r="B19" s="427" t="s">
        <v>220</v>
      </c>
      <c r="C19" s="428"/>
      <c r="D19" s="428"/>
      <c r="E19" s="428"/>
      <c r="F19" s="428"/>
      <c r="G19" s="429"/>
      <c r="H19" s="430" t="s">
        <v>221</v>
      </c>
      <c r="I19" s="431"/>
      <c r="J19" s="431"/>
      <c r="K19" s="431"/>
      <c r="L19" s="432"/>
      <c r="M19" s="191"/>
      <c r="N19" s="192" t="s">
        <v>206</v>
      </c>
      <c r="O19" s="192"/>
    </row>
    <row r="20" spans="2:15" ht="15.75" thickBot="1" x14ac:dyDescent="0.3">
      <c r="B20" s="448"/>
      <c r="C20" s="449"/>
      <c r="D20" s="449"/>
      <c r="E20" s="449"/>
      <c r="F20" s="449"/>
      <c r="G20" s="450"/>
      <c r="H20" s="463"/>
      <c r="I20" s="464"/>
      <c r="J20" s="464"/>
      <c r="K20" s="464"/>
      <c r="L20" s="465"/>
      <c r="M20" s="19"/>
      <c r="N20" s="19"/>
      <c r="O20" s="19"/>
    </row>
    <row r="21" spans="2:15" ht="19.5" customHeight="1" x14ac:dyDescent="0.25">
      <c r="B21" s="433" t="s">
        <v>188</v>
      </c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5"/>
    </row>
    <row r="22" spans="2:15" hidden="1" x14ac:dyDescent="0.25">
      <c r="B22" s="466"/>
      <c r="C22" s="467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8"/>
    </row>
    <row r="23" spans="2:15" hidden="1" x14ac:dyDescent="0.25">
      <c r="B23" s="85"/>
      <c r="C23" s="69"/>
      <c r="D23" s="69"/>
      <c r="E23" s="69"/>
      <c r="F23" s="69"/>
      <c r="G23" s="21"/>
      <c r="H23" s="21"/>
      <c r="I23" s="21"/>
      <c r="J23" s="21"/>
      <c r="K23" s="21"/>
      <c r="L23" s="21"/>
      <c r="M23" s="21"/>
      <c r="N23" s="21"/>
      <c r="O23" s="93"/>
    </row>
    <row r="24" spans="2:15" ht="15.75" thickBot="1" x14ac:dyDescent="0.3">
      <c r="B24" s="418" t="s">
        <v>54</v>
      </c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20"/>
    </row>
    <row r="25" spans="2:15" ht="15.75" hidden="1" thickBot="1" x14ac:dyDescent="0.3">
      <c r="B25" s="141"/>
      <c r="C25" s="142"/>
      <c r="D25" s="142"/>
      <c r="E25" s="142"/>
      <c r="F25" s="142"/>
      <c r="G25" s="143"/>
      <c r="H25" s="143"/>
      <c r="I25" s="143"/>
      <c r="J25" s="143"/>
      <c r="K25" s="143"/>
      <c r="L25" s="143"/>
      <c r="M25" s="143"/>
      <c r="N25" s="143"/>
      <c r="O25" s="144"/>
    </row>
    <row r="26" spans="2:15" ht="15.75" thickBot="1" x14ac:dyDescent="0.3">
      <c r="B26" s="469" t="s">
        <v>55</v>
      </c>
      <c r="C26" s="470"/>
      <c r="D26" s="470"/>
      <c r="E26" s="470"/>
      <c r="F26" s="470"/>
      <c r="G26" s="471"/>
      <c r="H26" s="469" t="s">
        <v>56</v>
      </c>
      <c r="I26" s="470"/>
      <c r="J26" s="471"/>
      <c r="K26" s="469" t="s">
        <v>57</v>
      </c>
      <c r="L26" s="470"/>
      <c r="M26" s="470"/>
      <c r="N26" s="470"/>
      <c r="O26" s="471"/>
    </row>
    <row r="27" spans="2:15" ht="15.75" thickBot="1" x14ac:dyDescent="0.3">
      <c r="B27" s="389" t="s">
        <v>58</v>
      </c>
      <c r="C27" s="390"/>
      <c r="D27" s="390"/>
      <c r="E27" s="390"/>
      <c r="F27" s="390"/>
      <c r="G27" s="391"/>
      <c r="H27" s="222"/>
      <c r="I27" s="223"/>
      <c r="J27" s="224"/>
      <c r="K27" s="222"/>
      <c r="L27" s="223"/>
      <c r="M27" s="223"/>
      <c r="N27" s="223"/>
      <c r="O27" s="224"/>
    </row>
    <row r="28" spans="2:15" ht="24.75" customHeight="1" x14ac:dyDescent="0.25">
      <c r="B28" s="249" t="str">
        <f>'Descripcion 1'!I51</f>
        <v xml:space="preserve"> Métodos promoción y apoyo a actividades productivas pecuarias </v>
      </c>
      <c r="C28" s="250"/>
      <c r="D28" s="250"/>
      <c r="E28" s="250"/>
      <c r="F28" s="250"/>
      <c r="G28" s="251"/>
      <c r="H28" s="228" t="s">
        <v>206</v>
      </c>
      <c r="I28" s="229"/>
      <c r="J28" s="230"/>
      <c r="K28" s="228"/>
      <c r="L28" s="229"/>
      <c r="M28" s="229"/>
      <c r="N28" s="229"/>
      <c r="O28" s="230"/>
    </row>
    <row r="29" spans="2:15" x14ac:dyDescent="0.25">
      <c r="B29" s="240">
        <f>'Descripcion 1'!I52</f>
        <v>0</v>
      </c>
      <c r="C29" s="241"/>
      <c r="D29" s="241"/>
      <c r="E29" s="241"/>
      <c r="F29" s="241"/>
      <c r="G29" s="242"/>
      <c r="H29" s="386"/>
      <c r="I29" s="387"/>
      <c r="J29" s="388"/>
      <c r="K29" s="386"/>
      <c r="L29" s="387"/>
      <c r="M29" s="387"/>
      <c r="N29" s="387"/>
      <c r="O29" s="388"/>
    </row>
    <row r="30" spans="2:15" x14ac:dyDescent="0.25">
      <c r="B30" s="240">
        <f>'Descripcion 1'!I53</f>
        <v>0</v>
      </c>
      <c r="C30" s="241"/>
      <c r="D30" s="241"/>
      <c r="E30" s="241"/>
      <c r="F30" s="241"/>
      <c r="G30" s="242"/>
      <c r="H30" s="386"/>
      <c r="I30" s="387"/>
      <c r="J30" s="388"/>
      <c r="K30" s="386"/>
      <c r="L30" s="387"/>
      <c r="M30" s="387"/>
      <c r="N30" s="387"/>
      <c r="O30" s="388"/>
    </row>
    <row r="31" spans="2:15" x14ac:dyDescent="0.25">
      <c r="B31" s="240">
        <f>'Descripcion 1'!I54</f>
        <v>0</v>
      </c>
      <c r="C31" s="241"/>
      <c r="D31" s="241"/>
      <c r="E31" s="241"/>
      <c r="F31" s="241"/>
      <c r="G31" s="242"/>
      <c r="H31" s="386"/>
      <c r="I31" s="387"/>
      <c r="J31" s="388"/>
      <c r="K31" s="386"/>
      <c r="L31" s="387"/>
      <c r="M31" s="387"/>
      <c r="N31" s="387"/>
      <c r="O31" s="388"/>
    </row>
    <row r="32" spans="2:15" x14ac:dyDescent="0.25">
      <c r="B32" s="403">
        <f>'Descripcion 1'!I55</f>
        <v>0</v>
      </c>
      <c r="C32" s="404"/>
      <c r="D32" s="404"/>
      <c r="E32" s="404"/>
      <c r="F32" s="404"/>
      <c r="G32" s="405"/>
      <c r="H32" s="412"/>
      <c r="I32" s="413"/>
      <c r="J32" s="414"/>
      <c r="K32" s="412"/>
      <c r="L32" s="413"/>
      <c r="M32" s="413"/>
      <c r="N32" s="413"/>
      <c r="O32" s="414"/>
    </row>
    <row r="33" spans="2:15" x14ac:dyDescent="0.25">
      <c r="B33" s="403">
        <f>'Descripcion 1'!I56</f>
        <v>0</v>
      </c>
      <c r="C33" s="404"/>
      <c r="D33" s="404"/>
      <c r="E33" s="404"/>
      <c r="F33" s="404"/>
      <c r="G33" s="405"/>
      <c r="H33" s="386"/>
      <c r="I33" s="387"/>
      <c r="J33" s="388"/>
      <c r="K33" s="386"/>
      <c r="L33" s="387"/>
      <c r="M33" s="387"/>
      <c r="N33" s="387"/>
      <c r="O33" s="388"/>
    </row>
    <row r="34" spans="2:15" ht="15.75" thickBot="1" x14ac:dyDescent="0.3">
      <c r="B34" s="240">
        <f>'Descripcion 1'!I56</f>
        <v>0</v>
      </c>
      <c r="C34" s="241"/>
      <c r="D34" s="241"/>
      <c r="E34" s="241"/>
      <c r="F34" s="241"/>
      <c r="G34" s="242"/>
      <c r="H34" s="386"/>
      <c r="I34" s="387"/>
      <c r="J34" s="388"/>
      <c r="K34" s="386"/>
      <c r="L34" s="387"/>
      <c r="M34" s="387"/>
      <c r="N34" s="387"/>
      <c r="O34" s="388"/>
    </row>
    <row r="35" spans="2:15" ht="15.75" thickBot="1" x14ac:dyDescent="0.3">
      <c r="B35" s="389" t="s">
        <v>59</v>
      </c>
      <c r="C35" s="390"/>
      <c r="D35" s="390"/>
      <c r="E35" s="390"/>
      <c r="F35" s="390"/>
      <c r="G35" s="391"/>
      <c r="H35" s="392"/>
      <c r="I35" s="393"/>
      <c r="J35" s="394"/>
      <c r="K35" s="392"/>
      <c r="L35" s="393"/>
      <c r="M35" s="393"/>
      <c r="N35" s="393"/>
      <c r="O35" s="394"/>
    </row>
    <row r="36" spans="2:15" ht="15.75" thickBot="1" x14ac:dyDescent="0.3">
      <c r="B36" s="406" t="str">
        <f>'Descripcion 1'!I60</f>
        <v>Veterinaria o similares</v>
      </c>
      <c r="C36" s="407"/>
      <c r="D36" s="407"/>
      <c r="E36" s="407"/>
      <c r="F36" s="407"/>
      <c r="G36" s="408"/>
      <c r="H36" s="409" t="s">
        <v>206</v>
      </c>
      <c r="I36" s="410"/>
      <c r="J36" s="411"/>
      <c r="K36" s="409"/>
      <c r="L36" s="410"/>
      <c r="M36" s="410"/>
      <c r="N36" s="410"/>
      <c r="O36" s="411"/>
    </row>
    <row r="37" spans="2:15" ht="15.75" thickBot="1" x14ac:dyDescent="0.3">
      <c r="B37" s="389" t="s">
        <v>60</v>
      </c>
      <c r="C37" s="390"/>
      <c r="D37" s="390"/>
      <c r="E37" s="390"/>
      <c r="F37" s="390"/>
      <c r="G37" s="391"/>
      <c r="H37" s="392"/>
      <c r="I37" s="393"/>
      <c r="J37" s="394"/>
      <c r="K37" s="392"/>
      <c r="L37" s="393"/>
      <c r="M37" s="393"/>
      <c r="N37" s="393"/>
      <c r="O37" s="394"/>
    </row>
    <row r="38" spans="2:15" ht="27.75" customHeight="1" thickBot="1" x14ac:dyDescent="0.3">
      <c r="B38" s="451" t="str">
        <f>'Descripcion 1'!I65</f>
        <v>Ejecución de procesos de promoción y apoyo a actividades productivas pecuarias en GADs.</v>
      </c>
      <c r="C38" s="452"/>
      <c r="D38" s="452"/>
      <c r="E38" s="452"/>
      <c r="F38" s="452"/>
      <c r="G38" s="453"/>
      <c r="H38" s="409" t="s">
        <v>206</v>
      </c>
      <c r="I38" s="410"/>
      <c r="J38" s="411"/>
      <c r="K38" s="409"/>
      <c r="L38" s="410"/>
      <c r="M38" s="410"/>
      <c r="N38" s="410"/>
      <c r="O38" s="411"/>
    </row>
    <row r="39" spans="2:15" ht="15.75" thickBot="1" x14ac:dyDescent="0.3">
      <c r="B39" s="389" t="s">
        <v>61</v>
      </c>
      <c r="C39" s="390"/>
      <c r="D39" s="390"/>
      <c r="E39" s="390"/>
      <c r="F39" s="390"/>
      <c r="G39" s="391"/>
      <c r="H39" s="392"/>
      <c r="I39" s="393"/>
      <c r="J39" s="394"/>
      <c r="K39" s="392"/>
      <c r="L39" s="393"/>
      <c r="M39" s="393"/>
      <c r="N39" s="393"/>
      <c r="O39" s="394"/>
    </row>
    <row r="40" spans="2:15" x14ac:dyDescent="0.25">
      <c r="B40" s="395" t="str">
        <f>B7</f>
        <v>Organización de sistemas</v>
      </c>
      <c r="C40" s="396"/>
      <c r="D40" s="396"/>
      <c r="E40" s="396"/>
      <c r="F40" s="396"/>
      <c r="G40" s="397"/>
      <c r="H40" s="228" t="s">
        <v>206</v>
      </c>
      <c r="I40" s="229"/>
      <c r="J40" s="230"/>
      <c r="K40" s="228"/>
      <c r="L40" s="229"/>
      <c r="M40" s="229"/>
      <c r="N40" s="229"/>
      <c r="O40" s="230"/>
    </row>
    <row r="41" spans="2:15" x14ac:dyDescent="0.25">
      <c r="B41" s="240" t="str">
        <f t="shared" ref="B41:B43" si="0">B8</f>
        <v>Inspección de productos o servicios</v>
      </c>
      <c r="C41" s="241"/>
      <c r="D41" s="241"/>
      <c r="E41" s="241"/>
      <c r="F41" s="241"/>
      <c r="G41" s="242"/>
      <c r="H41" s="386" t="s">
        <v>206</v>
      </c>
      <c r="I41" s="387"/>
      <c r="J41" s="388"/>
      <c r="K41" s="386"/>
      <c r="L41" s="387"/>
      <c r="M41" s="387"/>
      <c r="N41" s="387"/>
      <c r="O41" s="388"/>
    </row>
    <row r="42" spans="2:15" x14ac:dyDescent="0.25">
      <c r="B42" s="240" t="str">
        <f t="shared" si="0"/>
        <v>Juicio y toma de decisiones</v>
      </c>
      <c r="C42" s="241"/>
      <c r="D42" s="241"/>
      <c r="E42" s="241"/>
      <c r="F42" s="241"/>
      <c r="G42" s="242"/>
      <c r="H42" s="386" t="s">
        <v>206</v>
      </c>
      <c r="I42" s="387"/>
      <c r="J42" s="388"/>
      <c r="K42" s="386"/>
      <c r="L42" s="387"/>
      <c r="M42" s="387"/>
      <c r="N42" s="387"/>
      <c r="O42" s="388"/>
    </row>
    <row r="43" spans="2:15" ht="15.75" thickBot="1" x14ac:dyDescent="0.3">
      <c r="B43" s="403">
        <f t="shared" si="0"/>
        <v>0</v>
      </c>
      <c r="C43" s="404"/>
      <c r="D43" s="404"/>
      <c r="E43" s="404"/>
      <c r="F43" s="404"/>
      <c r="G43" s="405"/>
      <c r="H43" s="386"/>
      <c r="I43" s="387"/>
      <c r="J43" s="388"/>
      <c r="K43" s="386"/>
      <c r="L43" s="387"/>
      <c r="M43" s="387"/>
      <c r="N43" s="387"/>
      <c r="O43" s="388"/>
    </row>
    <row r="44" spans="2:15" ht="15.75" thickBot="1" x14ac:dyDescent="0.3">
      <c r="B44" s="389" t="s">
        <v>62</v>
      </c>
      <c r="C44" s="390"/>
      <c r="D44" s="390"/>
      <c r="E44" s="390"/>
      <c r="F44" s="390"/>
      <c r="G44" s="391"/>
      <c r="H44" s="392"/>
      <c r="I44" s="393"/>
      <c r="J44" s="394"/>
      <c r="K44" s="392"/>
      <c r="L44" s="393"/>
      <c r="M44" s="393"/>
      <c r="N44" s="393"/>
      <c r="O44" s="394"/>
    </row>
    <row r="45" spans="2:15" x14ac:dyDescent="0.25">
      <c r="B45" s="395" t="str">
        <f>B17</f>
        <v>Orientación a los resultados</v>
      </c>
      <c r="C45" s="396"/>
      <c r="D45" s="396"/>
      <c r="E45" s="396"/>
      <c r="F45" s="396"/>
      <c r="G45" s="397"/>
      <c r="H45" s="228" t="s">
        <v>206</v>
      </c>
      <c r="I45" s="229"/>
      <c r="J45" s="230"/>
      <c r="K45" s="228"/>
      <c r="L45" s="229"/>
      <c r="M45" s="229"/>
      <c r="N45" s="229"/>
      <c r="O45" s="230"/>
    </row>
    <row r="46" spans="2:15" x14ac:dyDescent="0.25">
      <c r="B46" s="240" t="str">
        <f t="shared" ref="B46:B48" si="1">B18</f>
        <v>Orientación al servicio</v>
      </c>
      <c r="C46" s="241"/>
      <c r="D46" s="241"/>
      <c r="E46" s="241"/>
      <c r="F46" s="241"/>
      <c r="G46" s="242"/>
      <c r="H46" s="386" t="s">
        <v>206</v>
      </c>
      <c r="I46" s="387"/>
      <c r="J46" s="388"/>
      <c r="K46" s="386"/>
      <c r="L46" s="387"/>
      <c r="M46" s="387"/>
      <c r="N46" s="387"/>
      <c r="O46" s="388"/>
    </row>
    <row r="47" spans="2:15" x14ac:dyDescent="0.25">
      <c r="B47" s="240" t="str">
        <f t="shared" si="1"/>
        <v>Iniciativa</v>
      </c>
      <c r="C47" s="241"/>
      <c r="D47" s="241"/>
      <c r="E47" s="241"/>
      <c r="F47" s="241"/>
      <c r="G47" s="242"/>
      <c r="H47" s="386" t="s">
        <v>206</v>
      </c>
      <c r="I47" s="387"/>
      <c r="J47" s="388"/>
      <c r="K47" s="386"/>
      <c r="L47" s="387"/>
      <c r="M47" s="387"/>
      <c r="N47" s="387"/>
      <c r="O47" s="388"/>
    </row>
    <row r="48" spans="2:15" x14ac:dyDescent="0.25">
      <c r="B48" s="240">
        <f t="shared" si="1"/>
        <v>0</v>
      </c>
      <c r="C48" s="241"/>
      <c r="D48" s="241"/>
      <c r="E48" s="241"/>
      <c r="F48" s="241"/>
      <c r="G48" s="242"/>
      <c r="H48" s="386"/>
      <c r="I48" s="387"/>
      <c r="J48" s="388"/>
      <c r="K48" s="386"/>
      <c r="L48" s="387"/>
      <c r="M48" s="387"/>
      <c r="N48" s="387"/>
      <c r="O48" s="388"/>
    </row>
    <row r="49" spans="2:15" x14ac:dyDescent="0.25">
      <c r="B49" s="398" t="s">
        <v>63</v>
      </c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400"/>
    </row>
    <row r="50" spans="2:15" ht="15.75" thickBot="1" x14ac:dyDescent="0.3">
      <c r="B50" s="401" t="s">
        <v>64</v>
      </c>
      <c r="C50" s="402"/>
      <c r="D50" s="402"/>
      <c r="E50" s="402"/>
      <c r="F50" s="402"/>
      <c r="G50" s="382"/>
      <c r="H50" s="381" t="s">
        <v>65</v>
      </c>
      <c r="I50" s="382"/>
      <c r="J50" s="383" t="s">
        <v>66</v>
      </c>
      <c r="K50" s="384"/>
      <c r="L50" s="384"/>
      <c r="M50" s="384"/>
      <c r="N50" s="384"/>
      <c r="O50" s="385"/>
    </row>
    <row r="51" spans="2:15" ht="15.75" thickBot="1" x14ac:dyDescent="0.3">
      <c r="B51" s="374" t="s">
        <v>67</v>
      </c>
      <c r="C51" s="376" t="s">
        <v>68</v>
      </c>
      <c r="D51" s="378" t="s">
        <v>69</v>
      </c>
      <c r="E51" s="379"/>
      <c r="F51" s="379"/>
      <c r="G51" s="380"/>
      <c r="H51" s="374" t="s">
        <v>70</v>
      </c>
      <c r="I51" s="374" t="s">
        <v>71</v>
      </c>
      <c r="J51" s="363" t="s">
        <v>72</v>
      </c>
      <c r="K51" s="364"/>
      <c r="L51" s="363" t="s">
        <v>73</v>
      </c>
      <c r="M51" s="367"/>
      <c r="N51" s="367"/>
      <c r="O51" s="364"/>
    </row>
    <row r="52" spans="2:15" ht="23.25" customHeight="1" thickBot="1" x14ac:dyDescent="0.3">
      <c r="B52" s="375"/>
      <c r="C52" s="377"/>
      <c r="D52" s="369" t="s">
        <v>74</v>
      </c>
      <c r="E52" s="370"/>
      <c r="F52" s="369" t="s">
        <v>75</v>
      </c>
      <c r="G52" s="370"/>
      <c r="H52" s="375"/>
      <c r="I52" s="375"/>
      <c r="J52" s="365"/>
      <c r="K52" s="366"/>
      <c r="L52" s="365"/>
      <c r="M52" s="368"/>
      <c r="N52" s="368"/>
      <c r="O52" s="366"/>
    </row>
    <row r="53" spans="2:15" ht="15.75" thickBot="1" x14ac:dyDescent="0.3">
      <c r="B53" s="23">
        <f>'Base de Datos'!H24</f>
        <v>155</v>
      </c>
      <c r="C53" s="24">
        <f>'Base de Datos'!G25</f>
        <v>70</v>
      </c>
      <c r="D53" s="371">
        <f>'Base de Datos'!G26</f>
        <v>60</v>
      </c>
      <c r="E53" s="372"/>
      <c r="F53" s="371">
        <f>'Base de Datos'!G27</f>
        <v>100</v>
      </c>
      <c r="G53" s="372"/>
      <c r="H53" s="23">
        <f>'Base de Datos'!G28</f>
        <v>100</v>
      </c>
      <c r="I53" s="23">
        <f>'Base de Datos'!G29</f>
        <v>80</v>
      </c>
      <c r="J53" s="371">
        <f>'Base de Datos'!G30</f>
        <v>150</v>
      </c>
      <c r="K53" s="372"/>
      <c r="L53" s="371">
        <f>'Base de Datos'!G31</f>
        <v>80</v>
      </c>
      <c r="M53" s="373"/>
      <c r="N53" s="373"/>
      <c r="O53" s="372"/>
    </row>
    <row r="54" spans="2:15" ht="15.75" hidden="1" thickBot="1" x14ac:dyDescent="0.3">
      <c r="B54" s="85"/>
      <c r="C54" s="69"/>
      <c r="D54" s="69"/>
      <c r="E54" s="69"/>
      <c r="F54" s="69"/>
      <c r="G54" s="358"/>
      <c r="H54" s="358"/>
      <c r="I54" s="358"/>
      <c r="J54" s="358"/>
      <c r="K54" s="358"/>
      <c r="L54" s="358"/>
      <c r="M54" s="358"/>
      <c r="N54" s="358"/>
      <c r="O54" s="359"/>
    </row>
    <row r="55" spans="2:15" ht="15.75" thickBot="1" x14ac:dyDescent="0.3">
      <c r="B55" s="360" t="s">
        <v>76</v>
      </c>
      <c r="C55" s="361"/>
      <c r="D55" s="361"/>
      <c r="E55" s="361"/>
      <c r="F55" s="362"/>
      <c r="G55" s="360" t="s">
        <v>77</v>
      </c>
      <c r="H55" s="361"/>
      <c r="I55" s="362"/>
      <c r="J55" s="360" t="s">
        <v>78</v>
      </c>
      <c r="K55" s="361"/>
      <c r="L55" s="361"/>
      <c r="M55" s="361"/>
      <c r="N55" s="361"/>
      <c r="O55" s="362"/>
    </row>
    <row r="56" spans="2:15" ht="15.75" thickBot="1" x14ac:dyDescent="0.3">
      <c r="B56" s="159" t="s">
        <v>79</v>
      </c>
      <c r="C56" s="76"/>
      <c r="D56" s="76"/>
      <c r="E56" s="76"/>
      <c r="F56" s="76"/>
      <c r="G56" s="160" t="s">
        <v>79</v>
      </c>
      <c r="H56" s="76"/>
      <c r="I56" s="76"/>
      <c r="J56" s="160" t="s">
        <v>79</v>
      </c>
      <c r="K56" s="76"/>
      <c r="L56" s="76"/>
      <c r="M56" s="76"/>
      <c r="N56" s="76"/>
      <c r="O56" s="77"/>
    </row>
    <row r="57" spans="2:15" x14ac:dyDescent="0.25">
      <c r="B57" s="159" t="s">
        <v>80</v>
      </c>
      <c r="C57" s="79"/>
      <c r="D57" s="79"/>
      <c r="E57" s="79"/>
      <c r="F57" s="79"/>
      <c r="G57" s="160" t="s">
        <v>80</v>
      </c>
      <c r="H57" s="79"/>
      <c r="I57" s="79"/>
      <c r="J57" s="160" t="s">
        <v>80</v>
      </c>
      <c r="K57" s="79"/>
      <c r="L57" s="79"/>
      <c r="M57" s="79"/>
      <c r="N57" s="79"/>
      <c r="O57" s="80"/>
    </row>
    <row r="58" spans="2:15" ht="15.75" thickBot="1" x14ac:dyDescent="0.3">
      <c r="B58" s="78"/>
      <c r="C58" s="83"/>
      <c r="D58" s="83"/>
      <c r="E58" s="83"/>
      <c r="F58" s="84"/>
      <c r="G58" s="78"/>
      <c r="H58" s="81"/>
      <c r="I58" s="82"/>
      <c r="J58" s="78"/>
      <c r="K58" s="81"/>
      <c r="L58" s="81"/>
      <c r="M58" s="81"/>
      <c r="N58" s="81"/>
      <c r="O58" s="82"/>
    </row>
    <row r="59" spans="2:15" ht="15.75" thickBot="1" x14ac:dyDescent="0.3">
      <c r="B59" s="163" t="s">
        <v>81</v>
      </c>
      <c r="C59" s="75"/>
      <c r="D59" s="76"/>
      <c r="E59" s="76"/>
      <c r="F59" s="77"/>
      <c r="G59" s="162" t="s">
        <v>81</v>
      </c>
      <c r="H59" s="76"/>
      <c r="I59" s="76"/>
      <c r="J59" s="161" t="s">
        <v>81</v>
      </c>
      <c r="K59" s="76"/>
      <c r="L59" s="76"/>
      <c r="M59" s="76"/>
      <c r="N59" s="76"/>
      <c r="O59" s="77"/>
    </row>
  </sheetData>
  <mergeCells count="122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39:G39"/>
    <mergeCell ref="H39:J39"/>
    <mergeCell ref="K39:O39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2:G42"/>
    <mergeCell ref="H42:J42"/>
    <mergeCell ref="K42:O42"/>
    <mergeCell ref="B43:G43"/>
    <mergeCell ref="H43:J43"/>
    <mergeCell ref="K43:O43"/>
    <mergeCell ref="B40:G40"/>
    <mergeCell ref="H40:J40"/>
    <mergeCell ref="K40:O40"/>
    <mergeCell ref="B41:G41"/>
    <mergeCell ref="H41:J41"/>
    <mergeCell ref="K41:O41"/>
    <mergeCell ref="H50:I50"/>
    <mergeCell ref="J50:O50"/>
    <mergeCell ref="B46:G46"/>
    <mergeCell ref="H46:J46"/>
    <mergeCell ref="K46:O46"/>
    <mergeCell ref="B47:G47"/>
    <mergeCell ref="H47:J47"/>
    <mergeCell ref="K47:O47"/>
    <mergeCell ref="B44:G44"/>
    <mergeCell ref="H44:J44"/>
    <mergeCell ref="K44:O44"/>
    <mergeCell ref="B45:G45"/>
    <mergeCell ref="H45:J45"/>
    <mergeCell ref="K45:O45"/>
    <mergeCell ref="B48:G48"/>
    <mergeCell ref="H48:J48"/>
    <mergeCell ref="K48:O48"/>
    <mergeCell ref="B49:O49"/>
    <mergeCell ref="B50:G50"/>
    <mergeCell ref="G54:O54"/>
    <mergeCell ref="B55:F55"/>
    <mergeCell ref="G55:I55"/>
    <mergeCell ref="J55:O55"/>
    <mergeCell ref="J51:K52"/>
    <mergeCell ref="L51:O52"/>
    <mergeCell ref="D52:E52"/>
    <mergeCell ref="F52:G52"/>
    <mergeCell ref="D53:E53"/>
    <mergeCell ref="F53:G53"/>
    <mergeCell ref="J53:K53"/>
    <mergeCell ref="L53:O53"/>
    <mergeCell ref="B51:B52"/>
    <mergeCell ref="C51:C52"/>
    <mergeCell ref="D51:G51"/>
    <mergeCell ref="H51:H52"/>
    <mergeCell ref="I51:I52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37" zoomScaleNormal="100" workbookViewId="0">
      <selection activeCell="S48" sqref="S48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26"/>
      <c r="U1" s="26"/>
      <c r="V1" s="26"/>
      <c r="W1" s="26"/>
      <c r="X1" s="26"/>
      <c r="Y1" s="25"/>
      <c r="Z1" s="25"/>
    </row>
    <row r="2" spans="1:26" ht="74.25" customHeight="1" thickBot="1" x14ac:dyDescent="0.3">
      <c r="A2" s="25"/>
      <c r="B2" s="476"/>
      <c r="C2" s="474"/>
      <c r="D2" s="472" t="s">
        <v>143</v>
      </c>
      <c r="E2" s="473"/>
      <c r="F2" s="473"/>
      <c r="G2" s="473"/>
      <c r="H2" s="473"/>
      <c r="I2" s="473"/>
      <c r="J2" s="473"/>
      <c r="K2" s="473"/>
      <c r="L2" s="473"/>
      <c r="M2" s="473"/>
      <c r="N2" s="474"/>
      <c r="O2" s="474"/>
      <c r="P2" s="474"/>
      <c r="Q2" s="475"/>
      <c r="R2" s="25"/>
      <c r="S2" s="26"/>
      <c r="T2" s="26"/>
      <c r="U2" s="26"/>
      <c r="V2" s="26"/>
      <c r="W2" s="26"/>
      <c r="X2" s="26"/>
      <c r="Y2" s="25"/>
      <c r="Z2" s="25"/>
    </row>
    <row r="3" spans="1:26" ht="17.25" hidden="1" customHeight="1" x14ac:dyDescent="0.35">
      <c r="A3" s="25"/>
      <c r="B3" s="31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34"/>
      <c r="R3" s="25"/>
      <c r="S3" s="26"/>
      <c r="T3" s="26"/>
      <c r="U3" s="26"/>
      <c r="V3" s="26"/>
      <c r="W3" s="26"/>
      <c r="X3" s="26"/>
      <c r="Y3" s="25"/>
      <c r="Z3" s="25"/>
    </row>
    <row r="4" spans="1:26" ht="12" hidden="1" customHeight="1" x14ac:dyDescent="0.3">
      <c r="A4" s="25"/>
      <c r="B4" s="31"/>
      <c r="C4" s="478" t="s">
        <v>82</v>
      </c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34"/>
      <c r="R4" s="25"/>
      <c r="S4" s="26"/>
      <c r="T4" s="26"/>
      <c r="U4" s="26"/>
      <c r="V4" s="26"/>
      <c r="W4" s="26"/>
      <c r="X4" s="26"/>
      <c r="Y4" s="25"/>
      <c r="Z4" s="25"/>
    </row>
    <row r="5" spans="1:26" ht="12.75" hidden="1" customHeight="1" x14ac:dyDescent="0.3">
      <c r="A5" s="25"/>
      <c r="B5" s="31"/>
      <c r="C5" s="478" t="s">
        <v>83</v>
      </c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34"/>
      <c r="R5" s="25"/>
      <c r="S5" s="26"/>
      <c r="T5" s="26"/>
      <c r="U5" s="26"/>
      <c r="V5" s="26"/>
      <c r="W5" s="26"/>
      <c r="X5" s="26"/>
      <c r="Y5" s="25"/>
      <c r="Z5" s="25"/>
    </row>
    <row r="6" spans="1:26" ht="15.75" hidden="1" thickBot="1" x14ac:dyDescent="0.3">
      <c r="A6" s="25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25"/>
      <c r="S6" s="26"/>
      <c r="T6" s="26"/>
      <c r="U6" s="26"/>
      <c r="V6" s="26"/>
      <c r="W6" s="26"/>
      <c r="X6" s="26"/>
      <c r="Y6" s="25"/>
      <c r="Z6" s="25"/>
    </row>
    <row r="7" spans="1:26" x14ac:dyDescent="0.25">
      <c r="A7" s="27"/>
      <c r="B7" s="145"/>
      <c r="C7" s="479" t="s">
        <v>84</v>
      </c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146"/>
      <c r="R7" s="27"/>
      <c r="S7" s="28"/>
      <c r="T7" s="28"/>
      <c r="U7" s="28"/>
      <c r="V7" s="28"/>
      <c r="W7" s="28"/>
      <c r="X7" s="28"/>
      <c r="Y7" s="27"/>
      <c r="Z7" s="27"/>
    </row>
    <row r="8" spans="1:26" x14ac:dyDescent="0.25">
      <c r="A8" s="27"/>
      <c r="B8" s="492" t="s">
        <v>85</v>
      </c>
      <c r="C8" s="493"/>
      <c r="D8" s="480" t="str">
        <f>'Descripcion 1'!C8</f>
        <v>Gobierno Autónomo Descentralizado de la Provincia del Carchi</v>
      </c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29"/>
      <c r="R8" s="27"/>
      <c r="S8" s="28"/>
      <c r="T8" s="28"/>
      <c r="U8" s="28"/>
      <c r="V8" s="28"/>
      <c r="W8" s="28"/>
      <c r="X8" s="28"/>
      <c r="Y8" s="27"/>
      <c r="Z8" s="27"/>
    </row>
    <row r="9" spans="1:26" x14ac:dyDescent="0.25">
      <c r="A9" s="27"/>
      <c r="B9" s="492" t="s">
        <v>86</v>
      </c>
      <c r="C9" s="493"/>
      <c r="D9" s="481" t="str">
        <f>'Descripcion 1'!J8</f>
        <v>Dirección de Desarrollo Económico</v>
      </c>
      <c r="E9" s="481"/>
      <c r="F9" s="481"/>
      <c r="G9" s="481"/>
      <c r="H9" s="481"/>
      <c r="I9" s="481"/>
      <c r="J9" s="481"/>
      <c r="K9" s="481"/>
      <c r="L9" s="482"/>
      <c r="M9" s="481"/>
      <c r="N9" s="481"/>
      <c r="O9" s="481"/>
      <c r="P9" s="481"/>
      <c r="Q9" s="29"/>
      <c r="R9" s="27"/>
      <c r="S9" s="28"/>
      <c r="U9" s="28"/>
      <c r="V9" s="28"/>
      <c r="W9" s="28"/>
      <c r="X9" s="28"/>
      <c r="Y9" s="27"/>
      <c r="Z9" s="27"/>
    </row>
    <row r="10" spans="1:26" ht="15.75" customHeight="1" thickBot="1" x14ac:dyDescent="0.3">
      <c r="A10" s="27"/>
      <c r="B10" s="494" t="s">
        <v>87</v>
      </c>
      <c r="C10" s="495"/>
      <c r="D10" s="483" t="str">
        <f>+'Descripcion 1'!C9</f>
        <v>Veterinario</v>
      </c>
      <c r="E10" s="484"/>
      <c r="F10" s="484"/>
      <c r="G10" s="484"/>
      <c r="H10" s="484"/>
      <c r="I10" s="484"/>
      <c r="J10" s="484"/>
      <c r="K10" s="485"/>
      <c r="L10" s="164" t="s">
        <v>4</v>
      </c>
      <c r="M10" s="486" t="str">
        <f>+'Descripcion 1'!J9</f>
        <v>0611</v>
      </c>
      <c r="N10" s="486"/>
      <c r="O10" s="486"/>
      <c r="P10" s="486"/>
      <c r="Q10" s="30"/>
      <c r="R10" s="27"/>
      <c r="S10" s="28"/>
      <c r="T10" s="28"/>
      <c r="U10" s="28"/>
      <c r="V10" s="28"/>
      <c r="W10" s="28"/>
      <c r="X10" s="28"/>
      <c r="Y10" s="27"/>
      <c r="Z10" s="27"/>
    </row>
    <row r="11" spans="1:26" ht="15.75" thickBot="1" x14ac:dyDescent="0.3">
      <c r="A11" s="25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  <c r="R11" s="25"/>
      <c r="S11" s="26"/>
      <c r="T11" s="26"/>
      <c r="U11" s="26"/>
      <c r="V11" s="26"/>
      <c r="W11" s="26"/>
      <c r="X11" s="26"/>
      <c r="Y11" s="25"/>
      <c r="Z11" s="25"/>
    </row>
    <row r="12" spans="1:26" x14ac:dyDescent="0.25">
      <c r="A12" s="25"/>
      <c r="B12" s="147"/>
      <c r="C12" s="488" t="s">
        <v>88</v>
      </c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148"/>
      <c r="R12" s="25"/>
      <c r="S12" s="26"/>
      <c r="T12" s="26"/>
      <c r="U12" s="26"/>
      <c r="V12" s="26"/>
      <c r="W12" s="26"/>
      <c r="X12" s="26"/>
      <c r="Y12" s="25"/>
      <c r="Z12" s="25"/>
    </row>
    <row r="13" spans="1:26" ht="24" customHeight="1" x14ac:dyDescent="0.25">
      <c r="A13" s="25"/>
      <c r="B13" s="496" t="s">
        <v>89</v>
      </c>
      <c r="C13" s="497"/>
      <c r="D13" s="497"/>
      <c r="E13" s="497"/>
      <c r="F13" s="497"/>
      <c r="G13" s="497"/>
      <c r="H13" s="497"/>
      <c r="I13" s="498"/>
      <c r="J13" s="499" t="s">
        <v>90</v>
      </c>
      <c r="K13" s="497"/>
      <c r="L13" s="497"/>
      <c r="M13" s="497"/>
      <c r="N13" s="497"/>
      <c r="O13" s="497"/>
      <c r="P13" s="497"/>
      <c r="Q13" s="500"/>
      <c r="R13" s="25"/>
      <c r="S13" s="26"/>
      <c r="T13" s="26"/>
      <c r="U13" s="26"/>
      <c r="V13" s="26"/>
      <c r="W13" s="26"/>
      <c r="X13" s="26"/>
      <c r="Y13" s="25"/>
      <c r="Z13" s="25"/>
    </row>
    <row r="14" spans="1:26" ht="9.75" customHeight="1" x14ac:dyDescent="0.25">
      <c r="A14" s="25"/>
      <c r="B14" s="31"/>
      <c r="C14" s="35"/>
      <c r="D14" s="35"/>
      <c r="E14" s="35"/>
      <c r="F14" s="35"/>
      <c r="G14" s="35"/>
      <c r="H14" s="35"/>
      <c r="I14" s="36"/>
      <c r="J14" s="33"/>
      <c r="K14" s="33"/>
      <c r="L14" s="33"/>
      <c r="M14" s="33"/>
      <c r="N14" s="33"/>
      <c r="O14" s="33"/>
      <c r="P14" s="33"/>
      <c r="Q14" s="34"/>
      <c r="R14" s="25"/>
      <c r="S14" s="26"/>
      <c r="T14" s="26"/>
      <c r="U14" s="26"/>
      <c r="V14" s="26"/>
      <c r="W14" s="26"/>
      <c r="X14" s="26"/>
      <c r="Y14" s="25"/>
      <c r="Z14" s="25"/>
    </row>
    <row r="15" spans="1:26" x14ac:dyDescent="0.25">
      <c r="A15" s="25"/>
      <c r="B15" s="31"/>
      <c r="C15" s="35" t="s">
        <v>91</v>
      </c>
      <c r="D15" s="33"/>
      <c r="E15" s="35"/>
      <c r="F15" s="37"/>
      <c r="G15" s="33"/>
      <c r="H15" s="169"/>
      <c r="I15" s="39"/>
      <c r="J15" s="33"/>
      <c r="K15" s="40" t="s">
        <v>92</v>
      </c>
      <c r="L15" s="33"/>
      <c r="M15" s="33"/>
      <c r="N15" s="33"/>
      <c r="O15" s="33"/>
      <c r="P15" s="33"/>
      <c r="Q15" s="34"/>
      <c r="R15" s="25"/>
      <c r="S15" s="26"/>
      <c r="T15" s="26"/>
      <c r="U15" s="26"/>
      <c r="V15" s="26"/>
      <c r="W15" s="26"/>
      <c r="X15" s="26"/>
      <c r="Y15" s="25"/>
      <c r="Z15" s="25"/>
    </row>
    <row r="16" spans="1:26" x14ac:dyDescent="0.25">
      <c r="A16" s="25"/>
      <c r="B16" s="31"/>
      <c r="C16" s="35" t="s">
        <v>93</v>
      </c>
      <c r="D16" s="33"/>
      <c r="E16" s="35"/>
      <c r="F16" s="37"/>
      <c r="G16" s="33"/>
      <c r="H16" s="38"/>
      <c r="I16" s="39"/>
      <c r="J16" s="33"/>
      <c r="K16" s="35" t="s">
        <v>94</v>
      </c>
      <c r="L16" s="33"/>
      <c r="M16" s="35" t="s">
        <v>136</v>
      </c>
      <c r="N16" s="33"/>
      <c r="O16" s="33"/>
      <c r="P16" s="38"/>
      <c r="Q16" s="34"/>
      <c r="R16" s="25"/>
      <c r="S16" s="26"/>
      <c r="T16" s="26"/>
      <c r="U16" s="26"/>
      <c r="V16" s="26"/>
      <c r="W16" s="26"/>
      <c r="X16" s="26"/>
      <c r="Y16" s="25"/>
      <c r="Z16" s="25"/>
    </row>
    <row r="17" spans="1:26" x14ac:dyDescent="0.25">
      <c r="A17" s="25"/>
      <c r="B17" s="31"/>
      <c r="C17" s="35" t="s">
        <v>95</v>
      </c>
      <c r="D17" s="33"/>
      <c r="E17" s="35"/>
      <c r="F17" s="37"/>
      <c r="G17" s="33"/>
      <c r="H17" s="38"/>
      <c r="I17" s="39"/>
      <c r="J17" s="33"/>
      <c r="K17" s="35" t="s">
        <v>96</v>
      </c>
      <c r="L17" s="33"/>
      <c r="M17" s="35" t="s">
        <v>136</v>
      </c>
      <c r="N17" s="33"/>
      <c r="O17" s="33"/>
      <c r="P17" s="38"/>
      <c r="Q17" s="41"/>
      <c r="R17" s="25"/>
      <c r="S17" s="25"/>
      <c r="T17" s="25"/>
      <c r="U17" s="25"/>
      <c r="V17" s="25"/>
      <c r="W17" s="25"/>
      <c r="X17" s="25"/>
      <c r="Y17" s="25"/>
      <c r="Z17" s="25"/>
    </row>
    <row r="18" spans="1:26" x14ac:dyDescent="0.25">
      <c r="A18" s="25"/>
      <c r="B18" s="31"/>
      <c r="C18" s="35" t="s">
        <v>97</v>
      </c>
      <c r="D18" s="33"/>
      <c r="E18" s="35"/>
      <c r="F18" s="37"/>
      <c r="G18" s="33"/>
      <c r="H18" s="38"/>
      <c r="I18" s="39"/>
      <c r="J18" s="33"/>
      <c r="K18" s="35" t="s">
        <v>98</v>
      </c>
      <c r="L18" s="33"/>
      <c r="M18" s="35" t="s">
        <v>137</v>
      </c>
      <c r="N18" s="33"/>
      <c r="O18" s="33"/>
      <c r="P18" s="38"/>
      <c r="Q18" s="41"/>
      <c r="R18" s="25"/>
      <c r="S18" s="25"/>
      <c r="T18" s="25"/>
      <c r="U18" s="25"/>
      <c r="V18" s="25"/>
      <c r="W18" s="25"/>
      <c r="X18" s="25"/>
      <c r="Y18" s="25"/>
      <c r="Z18" s="25"/>
    </row>
    <row r="19" spans="1:26" x14ac:dyDescent="0.25">
      <c r="A19" s="25"/>
      <c r="B19" s="31"/>
      <c r="C19" s="35" t="s">
        <v>99</v>
      </c>
      <c r="D19" s="33"/>
      <c r="E19" s="35"/>
      <c r="F19" s="37"/>
      <c r="G19" s="33"/>
      <c r="H19" s="38"/>
      <c r="I19" s="39"/>
      <c r="J19" s="33"/>
      <c r="K19" s="40" t="s">
        <v>6</v>
      </c>
      <c r="L19" s="33"/>
      <c r="M19" s="35"/>
      <c r="N19" s="33"/>
      <c r="O19" s="33"/>
      <c r="P19" s="33"/>
      <c r="Q19" s="41"/>
      <c r="R19" s="25"/>
      <c r="S19" s="25"/>
      <c r="T19" s="25"/>
      <c r="U19" s="25"/>
      <c r="V19" s="25"/>
      <c r="W19" s="25"/>
      <c r="X19" s="25"/>
      <c r="Y19" s="25"/>
      <c r="Z19" s="25"/>
    </row>
    <row r="20" spans="1:26" x14ac:dyDescent="0.25">
      <c r="A20" s="25"/>
      <c r="B20" s="31"/>
      <c r="C20" s="35" t="s">
        <v>100</v>
      </c>
      <c r="D20" s="33"/>
      <c r="E20" s="35"/>
      <c r="F20" s="37"/>
      <c r="G20" s="33"/>
      <c r="H20" s="38" t="s">
        <v>157</v>
      </c>
      <c r="I20" s="39"/>
      <c r="J20" s="33"/>
      <c r="K20" s="35" t="s">
        <v>101</v>
      </c>
      <c r="L20" s="33"/>
      <c r="M20" s="35" t="s">
        <v>138</v>
      </c>
      <c r="N20" s="33"/>
      <c r="O20" s="33"/>
      <c r="P20" s="38"/>
      <c r="Q20" s="41"/>
      <c r="R20" s="25"/>
      <c r="S20" s="25"/>
      <c r="T20" s="25"/>
      <c r="U20" s="25"/>
      <c r="V20" s="25"/>
      <c r="W20" s="25"/>
      <c r="X20" s="25"/>
      <c r="Y20" s="25"/>
      <c r="Z20" s="25"/>
    </row>
    <row r="21" spans="1:26" x14ac:dyDescent="0.25">
      <c r="A21" s="25"/>
      <c r="B21" s="31"/>
      <c r="C21" s="35" t="s">
        <v>102</v>
      </c>
      <c r="D21" s="33"/>
      <c r="E21" s="35"/>
      <c r="F21" s="37"/>
      <c r="G21" s="33"/>
      <c r="H21" s="38"/>
      <c r="I21" s="39"/>
      <c r="J21" s="33"/>
      <c r="K21" s="35" t="s">
        <v>103</v>
      </c>
      <c r="L21" s="33"/>
      <c r="M21" s="35" t="s">
        <v>139</v>
      </c>
      <c r="N21" s="33"/>
      <c r="O21" s="33"/>
      <c r="P21" s="38" t="s">
        <v>157</v>
      </c>
      <c r="Q21" s="41"/>
      <c r="R21" s="25"/>
      <c r="S21" s="25"/>
      <c r="T21" s="25"/>
      <c r="U21" s="25"/>
      <c r="V21" s="25"/>
      <c r="W21" s="25"/>
      <c r="X21" s="25"/>
      <c r="Y21" s="25"/>
      <c r="Z21" s="25"/>
    </row>
    <row r="22" spans="1:26" x14ac:dyDescent="0.25">
      <c r="A22" s="25"/>
      <c r="B22" s="31"/>
      <c r="C22" s="33"/>
      <c r="D22" s="33"/>
      <c r="E22" s="33"/>
      <c r="F22" s="33"/>
      <c r="G22" s="33"/>
      <c r="H22" s="33"/>
      <c r="I22" s="39"/>
      <c r="J22" s="33"/>
      <c r="K22" s="35" t="s">
        <v>104</v>
      </c>
      <c r="L22" s="33"/>
      <c r="M22" s="35" t="s">
        <v>140</v>
      </c>
      <c r="N22" s="33"/>
      <c r="O22" s="33"/>
      <c r="P22" s="38"/>
      <c r="Q22" s="41"/>
      <c r="R22" s="25"/>
      <c r="S22" s="25"/>
      <c r="T22" s="25"/>
      <c r="U22" s="25"/>
      <c r="V22" s="25"/>
      <c r="W22" s="25"/>
      <c r="X22" s="25"/>
      <c r="Y22" s="25"/>
      <c r="Z22" s="25"/>
    </row>
    <row r="23" spans="1:26" x14ac:dyDescent="0.25">
      <c r="A23" s="25"/>
      <c r="B23" s="31"/>
      <c r="C23" s="35" t="s">
        <v>105</v>
      </c>
      <c r="D23" s="33"/>
      <c r="E23" s="35"/>
      <c r="F23" s="37"/>
      <c r="G23" s="33"/>
      <c r="H23" s="38"/>
      <c r="I23" s="39"/>
      <c r="J23" s="33"/>
      <c r="K23" s="35" t="s">
        <v>106</v>
      </c>
      <c r="L23" s="33"/>
      <c r="M23" s="35" t="s">
        <v>141</v>
      </c>
      <c r="N23" s="33"/>
      <c r="O23" s="33"/>
      <c r="P23" s="38"/>
      <c r="Q23" s="41"/>
      <c r="R23" s="25"/>
      <c r="S23" s="25"/>
      <c r="T23" s="25"/>
      <c r="U23" s="25"/>
      <c r="V23" s="25"/>
      <c r="W23" s="25"/>
      <c r="X23" s="25"/>
      <c r="Y23" s="25"/>
      <c r="Z23" s="25"/>
    </row>
    <row r="24" spans="1:26" x14ac:dyDescent="0.25">
      <c r="A24" s="25"/>
      <c r="B24" s="31"/>
      <c r="C24" s="35" t="s">
        <v>107</v>
      </c>
      <c r="D24" s="33"/>
      <c r="E24" s="35"/>
      <c r="F24" s="37"/>
      <c r="G24" s="33"/>
      <c r="H24" s="38"/>
      <c r="I24" s="39"/>
      <c r="J24" s="33"/>
      <c r="K24" s="40" t="s">
        <v>108</v>
      </c>
      <c r="L24" s="33"/>
      <c r="M24" s="35"/>
      <c r="N24" s="33"/>
      <c r="O24" s="33"/>
      <c r="P24" s="33"/>
      <c r="Q24" s="41"/>
      <c r="R24" s="25"/>
      <c r="S24" s="25"/>
      <c r="T24" s="25"/>
      <c r="U24" s="25"/>
      <c r="V24" s="25"/>
      <c r="W24" s="25"/>
      <c r="X24" s="25"/>
      <c r="Y24" s="25"/>
      <c r="Z24" s="25"/>
    </row>
    <row r="25" spans="1:26" x14ac:dyDescent="0.25">
      <c r="A25" s="25"/>
      <c r="B25" s="31"/>
      <c r="C25" s="35" t="s">
        <v>109</v>
      </c>
      <c r="D25" s="33"/>
      <c r="E25" s="35"/>
      <c r="F25" s="37"/>
      <c r="G25" s="33"/>
      <c r="H25" s="38"/>
      <c r="I25" s="36"/>
      <c r="J25" s="33"/>
      <c r="K25" s="35" t="s">
        <v>110</v>
      </c>
      <c r="L25" s="33"/>
      <c r="M25" s="35" t="s">
        <v>142</v>
      </c>
      <c r="N25" s="33"/>
      <c r="O25" s="33"/>
      <c r="P25" s="38"/>
      <c r="Q25" s="41"/>
      <c r="R25" s="25"/>
      <c r="S25" s="25"/>
      <c r="T25" s="25"/>
      <c r="U25" s="25"/>
      <c r="V25" s="25"/>
      <c r="W25" s="25"/>
      <c r="X25" s="25"/>
      <c r="Y25" s="25"/>
      <c r="Z25" s="25"/>
    </row>
    <row r="26" spans="1:26" x14ac:dyDescent="0.25">
      <c r="A26" s="25"/>
      <c r="B26" s="42"/>
      <c r="C26" s="43"/>
      <c r="D26" s="43"/>
      <c r="E26" s="43"/>
      <c r="F26" s="43"/>
      <c r="G26" s="43"/>
      <c r="H26" s="43"/>
      <c r="I26" s="44"/>
      <c r="J26" s="43"/>
      <c r="K26" s="43"/>
      <c r="L26" s="43"/>
      <c r="M26" s="43"/>
      <c r="N26" s="43"/>
      <c r="O26" s="43"/>
      <c r="P26" s="43"/>
      <c r="Q26" s="4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48" customHeight="1" x14ac:dyDescent="0.25">
      <c r="A27" s="25"/>
      <c r="B27" s="489" t="s">
        <v>111</v>
      </c>
      <c r="C27" s="490"/>
      <c r="D27" s="490"/>
      <c r="E27" s="490"/>
      <c r="F27" s="490"/>
      <c r="G27" s="490"/>
      <c r="H27" s="490"/>
      <c r="I27" s="490"/>
      <c r="J27" s="490" t="s">
        <v>112</v>
      </c>
      <c r="K27" s="490"/>
      <c r="L27" s="490"/>
      <c r="M27" s="490"/>
      <c r="N27" s="490"/>
      <c r="O27" s="490"/>
      <c r="P27" s="490"/>
      <c r="Q27" s="491"/>
      <c r="R27" s="25"/>
      <c r="S27" s="25"/>
      <c r="T27" s="25"/>
      <c r="U27" s="25"/>
      <c r="V27" s="25"/>
      <c r="W27" s="25"/>
      <c r="X27" s="25"/>
      <c r="Y27" s="25"/>
      <c r="Z27" s="25"/>
    </row>
    <row r="28" spans="1:26" x14ac:dyDescent="0.25">
      <c r="A28" s="25"/>
      <c r="B28" s="31"/>
      <c r="C28" s="33"/>
      <c r="D28" s="33"/>
      <c r="E28" s="33"/>
      <c r="F28" s="33"/>
      <c r="G28" s="33"/>
      <c r="H28" s="33"/>
      <c r="I28" s="36"/>
      <c r="J28" s="33"/>
      <c r="K28" s="33"/>
      <c r="L28" s="33"/>
      <c r="M28" s="33"/>
      <c r="N28" s="33"/>
      <c r="O28" s="33"/>
      <c r="P28" s="33"/>
      <c r="Q28" s="34"/>
      <c r="R28" s="25"/>
      <c r="S28" s="25"/>
      <c r="T28" s="25"/>
      <c r="U28" s="25"/>
      <c r="V28" s="25"/>
      <c r="W28" s="25"/>
      <c r="X28" s="25"/>
      <c r="Y28" s="25"/>
      <c r="Z28" s="25"/>
    </row>
    <row r="29" spans="1:26" x14ac:dyDescent="0.25">
      <c r="A29" s="25"/>
      <c r="B29" s="31"/>
      <c r="C29" s="33"/>
      <c r="D29" s="46">
        <v>1</v>
      </c>
      <c r="E29" s="46">
        <v>2</v>
      </c>
      <c r="F29" s="46">
        <v>3</v>
      </c>
      <c r="G29" s="46">
        <v>4</v>
      </c>
      <c r="H29" s="46">
        <v>5</v>
      </c>
      <c r="I29" s="36"/>
      <c r="J29" s="33"/>
      <c r="K29" s="33"/>
      <c r="L29" s="46">
        <v>1</v>
      </c>
      <c r="M29" s="46">
        <v>2</v>
      </c>
      <c r="N29" s="46">
        <v>3</v>
      </c>
      <c r="O29" s="46">
        <v>4</v>
      </c>
      <c r="P29" s="46">
        <v>5</v>
      </c>
      <c r="Q29" s="34"/>
      <c r="R29" s="25"/>
      <c r="S29" s="25"/>
      <c r="T29" s="25"/>
      <c r="U29" s="25"/>
      <c r="V29" s="25"/>
      <c r="W29" s="25"/>
      <c r="X29" s="25"/>
      <c r="Y29" s="25"/>
      <c r="Z29" s="25"/>
    </row>
    <row r="30" spans="1:26" x14ac:dyDescent="0.25">
      <c r="A30" s="25"/>
      <c r="B30" s="31"/>
      <c r="C30" s="33"/>
      <c r="D30" s="38"/>
      <c r="E30" s="38"/>
      <c r="F30" s="38" t="s">
        <v>157</v>
      </c>
      <c r="G30" s="38"/>
      <c r="H30" s="38"/>
      <c r="I30" s="39"/>
      <c r="J30" s="33"/>
      <c r="K30" s="33"/>
      <c r="L30" s="38"/>
      <c r="M30" s="38"/>
      <c r="N30" s="38"/>
      <c r="O30" s="38"/>
      <c r="P30" s="38" t="s">
        <v>157</v>
      </c>
      <c r="Q30" s="34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.75" thickBot="1" x14ac:dyDescent="0.3">
      <c r="A31" s="25"/>
      <c r="B31" s="47"/>
      <c r="C31" s="48"/>
      <c r="D31" s="48"/>
      <c r="E31" s="48"/>
      <c r="F31" s="48"/>
      <c r="G31" s="48"/>
      <c r="H31" s="48"/>
      <c r="I31" s="49"/>
      <c r="J31" s="48"/>
      <c r="K31" s="48"/>
      <c r="L31" s="48"/>
      <c r="M31" s="48"/>
      <c r="N31" s="48"/>
      <c r="O31" s="48"/>
      <c r="P31" s="48"/>
      <c r="Q31" s="50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thickBot="1" x14ac:dyDescent="0.3">
      <c r="A32" s="25"/>
      <c r="B32" s="31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  <c r="R32" s="25"/>
      <c r="S32" s="25"/>
      <c r="T32" s="25"/>
      <c r="U32" s="25"/>
      <c r="V32" s="25"/>
      <c r="W32" s="25"/>
      <c r="X32" s="25"/>
      <c r="Y32" s="25"/>
      <c r="Z32" s="25"/>
    </row>
    <row r="33" spans="1:26" x14ac:dyDescent="0.25">
      <c r="A33" s="25"/>
      <c r="B33" s="147"/>
      <c r="C33" s="488" t="s">
        <v>113</v>
      </c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148"/>
      <c r="R33" s="25"/>
      <c r="S33" s="26"/>
      <c r="T33" s="26"/>
      <c r="U33" s="26"/>
      <c r="V33" s="26"/>
      <c r="W33" s="25"/>
      <c r="X33" s="25"/>
      <c r="Y33" s="25"/>
      <c r="Z33" s="25"/>
    </row>
    <row r="34" spans="1:26" ht="44.25" customHeight="1" x14ac:dyDescent="0.25">
      <c r="A34" s="25"/>
      <c r="B34" s="489" t="s">
        <v>114</v>
      </c>
      <c r="C34" s="490"/>
      <c r="D34" s="490"/>
      <c r="E34" s="490"/>
      <c r="F34" s="490"/>
      <c r="G34" s="490"/>
      <c r="H34" s="490"/>
      <c r="I34" s="490"/>
      <c r="J34" s="490" t="s">
        <v>115</v>
      </c>
      <c r="K34" s="490"/>
      <c r="L34" s="490"/>
      <c r="M34" s="490"/>
      <c r="N34" s="490"/>
      <c r="O34" s="490"/>
      <c r="P34" s="490"/>
      <c r="Q34" s="491"/>
      <c r="R34" s="25"/>
      <c r="S34" s="26"/>
      <c r="T34" s="51"/>
      <c r="U34" s="52"/>
      <c r="V34" s="51"/>
      <c r="W34" s="25"/>
      <c r="X34" s="25"/>
      <c r="Y34" s="25"/>
      <c r="Z34" s="25"/>
    </row>
    <row r="35" spans="1:26" x14ac:dyDescent="0.25">
      <c r="A35" s="25"/>
      <c r="B35" s="31"/>
      <c r="C35" s="33"/>
      <c r="D35" s="46">
        <v>1</v>
      </c>
      <c r="E35" s="46">
        <v>2</v>
      </c>
      <c r="F35" s="46">
        <v>3</v>
      </c>
      <c r="G35" s="46">
        <v>4</v>
      </c>
      <c r="H35" s="46">
        <v>5</v>
      </c>
      <c r="I35" s="36"/>
      <c r="J35" s="33"/>
      <c r="K35" s="33"/>
      <c r="L35" s="46">
        <v>1</v>
      </c>
      <c r="M35" s="46">
        <v>2</v>
      </c>
      <c r="N35" s="46">
        <v>3</v>
      </c>
      <c r="O35" s="46">
        <v>4</v>
      </c>
      <c r="P35" s="46">
        <v>5</v>
      </c>
      <c r="Q35" s="34"/>
      <c r="R35" s="25"/>
      <c r="S35" s="26"/>
      <c r="T35" s="26"/>
      <c r="U35" s="26"/>
      <c r="V35" s="26"/>
      <c r="W35" s="25"/>
      <c r="X35" s="25"/>
      <c r="Y35" s="25"/>
      <c r="Z35" s="25"/>
    </row>
    <row r="36" spans="1:26" x14ac:dyDescent="0.25">
      <c r="A36" s="25"/>
      <c r="B36" s="31"/>
      <c r="C36" s="33"/>
      <c r="D36" s="38"/>
      <c r="E36" s="38"/>
      <c r="F36" s="38"/>
      <c r="G36" s="38"/>
      <c r="H36" s="38" t="s">
        <v>157</v>
      </c>
      <c r="I36" s="36"/>
      <c r="J36" s="33"/>
      <c r="K36" s="33"/>
      <c r="L36" s="38"/>
      <c r="M36" s="38"/>
      <c r="N36" s="38"/>
      <c r="O36" s="38" t="s">
        <v>157</v>
      </c>
      <c r="P36" s="38"/>
      <c r="Q36" s="34"/>
      <c r="R36" s="25"/>
      <c r="S36" s="26"/>
      <c r="T36" s="26"/>
      <c r="U36" s="26"/>
      <c r="V36" s="26"/>
      <c r="W36" s="25"/>
      <c r="X36" s="25"/>
      <c r="Y36" s="25"/>
      <c r="Z36" s="25"/>
    </row>
    <row r="37" spans="1:26" ht="15.75" thickBot="1" x14ac:dyDescent="0.3">
      <c r="A37" s="25"/>
      <c r="B37" s="47"/>
      <c r="C37" s="48"/>
      <c r="D37" s="48"/>
      <c r="E37" s="48"/>
      <c r="F37" s="48"/>
      <c r="G37" s="48"/>
      <c r="H37" s="48"/>
      <c r="I37" s="53"/>
      <c r="J37" s="48"/>
      <c r="K37" s="48"/>
      <c r="L37" s="48"/>
      <c r="M37" s="48"/>
      <c r="N37" s="48"/>
      <c r="O37" s="48"/>
      <c r="P37" s="48"/>
      <c r="Q37" s="50"/>
      <c r="R37" s="25"/>
      <c r="S37" s="26"/>
      <c r="T37" s="26"/>
      <c r="U37" s="26"/>
      <c r="V37" s="26"/>
      <c r="W37" s="25"/>
      <c r="X37" s="25"/>
      <c r="Y37" s="25"/>
      <c r="Z37" s="25"/>
    </row>
    <row r="38" spans="1:26" ht="15.75" thickBot="1" x14ac:dyDescent="0.3">
      <c r="A38" s="25"/>
      <c r="B38" s="31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  <c r="R38" s="25"/>
      <c r="S38" s="26"/>
      <c r="T38" s="26"/>
      <c r="U38" s="26"/>
      <c r="V38" s="26"/>
      <c r="W38" s="25"/>
      <c r="X38" s="25"/>
      <c r="Y38" s="25"/>
      <c r="Z38" s="25"/>
    </row>
    <row r="39" spans="1:26" x14ac:dyDescent="0.25">
      <c r="A39" s="25"/>
      <c r="B39" s="149"/>
      <c r="C39" s="487" t="s">
        <v>116</v>
      </c>
      <c r="D39" s="487"/>
      <c r="E39" s="487"/>
      <c r="F39" s="487"/>
      <c r="G39" s="487"/>
      <c r="H39" s="487"/>
      <c r="I39" s="487"/>
      <c r="J39" s="488"/>
      <c r="K39" s="488"/>
      <c r="L39" s="488"/>
      <c r="M39" s="488"/>
      <c r="N39" s="488"/>
      <c r="O39" s="488"/>
      <c r="P39" s="488"/>
      <c r="Q39" s="148"/>
      <c r="R39" s="25"/>
      <c r="S39" s="26"/>
      <c r="T39" s="26"/>
      <c r="U39" s="26"/>
      <c r="V39" s="26"/>
      <c r="W39" s="25"/>
      <c r="X39" s="25"/>
      <c r="Y39" s="25"/>
      <c r="Z39" s="25"/>
    </row>
    <row r="40" spans="1:26" ht="44.25" customHeight="1" x14ac:dyDescent="0.25">
      <c r="A40" s="25"/>
      <c r="B40" s="489" t="s">
        <v>117</v>
      </c>
      <c r="C40" s="490"/>
      <c r="D40" s="490"/>
      <c r="E40" s="490"/>
      <c r="F40" s="490"/>
      <c r="G40" s="490"/>
      <c r="H40" s="490"/>
      <c r="I40" s="490"/>
      <c r="J40" s="490" t="s">
        <v>118</v>
      </c>
      <c r="K40" s="490"/>
      <c r="L40" s="490"/>
      <c r="M40" s="490"/>
      <c r="N40" s="490"/>
      <c r="O40" s="490"/>
      <c r="P40" s="490"/>
      <c r="Q40" s="491"/>
      <c r="R40" s="25"/>
      <c r="S40" s="26"/>
      <c r="T40" s="26"/>
      <c r="U40" s="26"/>
      <c r="V40" s="26"/>
      <c r="W40" s="25"/>
      <c r="X40" s="25"/>
      <c r="Y40" s="25"/>
      <c r="Z40" s="25"/>
    </row>
    <row r="41" spans="1:26" x14ac:dyDescent="0.25">
      <c r="A41" s="25"/>
      <c r="B41" s="31"/>
      <c r="C41" s="33"/>
      <c r="D41" s="33"/>
      <c r="E41" s="33"/>
      <c r="F41" s="33"/>
      <c r="G41" s="33"/>
      <c r="H41" s="33"/>
      <c r="I41" s="36"/>
      <c r="J41" s="33"/>
      <c r="K41" s="33"/>
      <c r="L41" s="33"/>
      <c r="M41" s="33"/>
      <c r="N41" s="33"/>
      <c r="O41" s="33"/>
      <c r="P41" s="33"/>
      <c r="Q41" s="34"/>
      <c r="R41" s="25"/>
      <c r="S41" s="26"/>
      <c r="T41" s="26"/>
      <c r="U41" s="26"/>
      <c r="V41" s="26"/>
      <c r="W41" s="25"/>
      <c r="X41" s="25"/>
      <c r="Y41" s="25"/>
      <c r="Z41" s="25"/>
    </row>
    <row r="42" spans="1:26" x14ac:dyDescent="0.25">
      <c r="A42" s="25"/>
      <c r="B42" s="31"/>
      <c r="C42" s="40" t="s">
        <v>92</v>
      </c>
      <c r="D42" s="33"/>
      <c r="E42" s="33"/>
      <c r="F42" s="33"/>
      <c r="G42" s="33"/>
      <c r="H42" s="33"/>
      <c r="I42" s="36"/>
      <c r="J42" s="33"/>
      <c r="K42" s="33"/>
      <c r="L42" s="46">
        <v>1</v>
      </c>
      <c r="M42" s="46">
        <v>2</v>
      </c>
      <c r="N42" s="46">
        <v>3</v>
      </c>
      <c r="O42" s="46">
        <v>4</v>
      </c>
      <c r="P42" s="46">
        <v>5</v>
      </c>
      <c r="Q42" s="34"/>
      <c r="R42" s="25"/>
      <c r="S42" s="26"/>
      <c r="T42" s="26"/>
      <c r="U42" s="26"/>
      <c r="V42" s="26"/>
      <c r="W42" s="25"/>
      <c r="X42" s="25"/>
      <c r="Y42" s="25"/>
      <c r="Z42" s="25"/>
    </row>
    <row r="43" spans="1:26" x14ac:dyDescent="0.25">
      <c r="A43" s="25"/>
      <c r="B43" s="31"/>
      <c r="C43" s="35" t="s">
        <v>94</v>
      </c>
      <c r="D43" s="33"/>
      <c r="E43" s="33"/>
      <c r="F43" s="33"/>
      <c r="G43" s="33"/>
      <c r="H43" s="38"/>
      <c r="I43" s="36"/>
      <c r="J43" s="33"/>
      <c r="K43" s="33"/>
      <c r="L43" s="38"/>
      <c r="M43" s="38"/>
      <c r="N43" s="38"/>
      <c r="O43" s="38" t="s">
        <v>157</v>
      </c>
      <c r="P43" s="38"/>
      <c r="Q43" s="34"/>
      <c r="R43" s="25"/>
      <c r="S43" s="26"/>
      <c r="T43" s="26"/>
      <c r="U43" s="26"/>
      <c r="V43" s="26"/>
      <c r="W43" s="25"/>
      <c r="X43" s="25"/>
      <c r="Y43" s="25"/>
      <c r="Z43" s="25"/>
    </row>
    <row r="44" spans="1:26" x14ac:dyDescent="0.25">
      <c r="A44" s="25"/>
      <c r="B44" s="31"/>
      <c r="C44" s="35" t="s">
        <v>96</v>
      </c>
      <c r="D44" s="33"/>
      <c r="E44" s="33"/>
      <c r="F44" s="33"/>
      <c r="G44" s="33"/>
      <c r="H44" s="38"/>
      <c r="I44" s="36"/>
      <c r="J44" s="33"/>
      <c r="K44" s="33"/>
      <c r="L44" s="33"/>
      <c r="M44" s="33"/>
      <c r="N44" s="33"/>
      <c r="O44" s="33"/>
      <c r="P44" s="33"/>
      <c r="Q44" s="34"/>
      <c r="R44" s="25"/>
      <c r="S44" s="26"/>
      <c r="T44" s="26"/>
      <c r="U44" s="26"/>
      <c r="V44" s="26"/>
      <c r="W44" s="25"/>
      <c r="X44" s="25"/>
      <c r="Y44" s="25"/>
      <c r="Z44" s="25"/>
    </row>
    <row r="45" spans="1:26" x14ac:dyDescent="0.25">
      <c r="A45" s="25"/>
      <c r="B45" s="31"/>
      <c r="C45" s="35" t="s">
        <v>98</v>
      </c>
      <c r="D45" s="33"/>
      <c r="E45" s="33"/>
      <c r="F45" s="33"/>
      <c r="G45" s="33"/>
      <c r="H45" s="38"/>
      <c r="I45" s="36"/>
      <c r="J45" s="33"/>
      <c r="K45" s="33"/>
      <c r="L45" s="33"/>
      <c r="M45" s="33"/>
      <c r="N45" s="33"/>
      <c r="O45" s="33"/>
      <c r="P45" s="33"/>
      <c r="Q45" s="34"/>
      <c r="R45" s="25"/>
      <c r="S45" s="26"/>
      <c r="T45" s="26"/>
      <c r="U45" s="26"/>
      <c r="V45" s="26"/>
      <c r="W45" s="25"/>
      <c r="X45" s="25"/>
      <c r="Y45" s="25"/>
      <c r="Z45" s="25"/>
    </row>
    <row r="46" spans="1:26" x14ac:dyDescent="0.25">
      <c r="A46" s="25"/>
      <c r="B46" s="31"/>
      <c r="C46" s="40" t="s">
        <v>6</v>
      </c>
      <c r="D46" s="33"/>
      <c r="E46" s="33"/>
      <c r="F46" s="33"/>
      <c r="G46" s="33"/>
      <c r="H46" s="33"/>
      <c r="I46" s="39"/>
      <c r="J46" s="33"/>
      <c r="K46" s="33"/>
      <c r="L46" s="33"/>
      <c r="M46" s="33"/>
      <c r="N46" s="33"/>
      <c r="O46" s="33"/>
      <c r="P46" s="33"/>
      <c r="Q46" s="34"/>
      <c r="R46" s="25"/>
      <c r="S46" s="26"/>
      <c r="T46" s="26"/>
      <c r="U46" s="26"/>
      <c r="V46" s="26"/>
      <c r="W46" s="25"/>
      <c r="X46" s="25"/>
      <c r="Y46" s="25"/>
      <c r="Z46" s="25"/>
    </row>
    <row r="47" spans="1:26" x14ac:dyDescent="0.25">
      <c r="A47" s="25"/>
      <c r="B47" s="31"/>
      <c r="C47" s="35" t="s">
        <v>101</v>
      </c>
      <c r="D47" s="33"/>
      <c r="E47" s="33"/>
      <c r="F47" s="33"/>
      <c r="G47" s="33"/>
      <c r="H47" s="38"/>
      <c r="I47" s="39"/>
      <c r="J47" s="33"/>
      <c r="K47" s="33"/>
      <c r="L47" s="33"/>
      <c r="M47" s="33"/>
      <c r="N47" s="33"/>
      <c r="O47" s="33"/>
      <c r="P47" s="33"/>
      <c r="Q47" s="34"/>
      <c r="R47" s="25"/>
      <c r="S47" s="26"/>
      <c r="T47" s="26"/>
      <c r="U47" s="26"/>
      <c r="V47" s="26"/>
      <c r="W47" s="25"/>
      <c r="X47" s="25"/>
      <c r="Y47" s="25"/>
      <c r="Z47" s="25"/>
    </row>
    <row r="48" spans="1:26" x14ac:dyDescent="0.25">
      <c r="A48" s="25"/>
      <c r="B48" s="31"/>
      <c r="C48" s="35" t="s">
        <v>103</v>
      </c>
      <c r="D48" s="33"/>
      <c r="E48" s="33"/>
      <c r="F48" s="33"/>
      <c r="G48" s="33"/>
      <c r="H48" s="38"/>
      <c r="I48" s="39"/>
      <c r="J48" s="33"/>
      <c r="K48" s="33"/>
      <c r="L48" s="33"/>
      <c r="M48" s="33"/>
      <c r="N48" s="33"/>
      <c r="O48" s="33"/>
      <c r="P48" s="33"/>
      <c r="Q48" s="34"/>
      <c r="R48" s="25"/>
      <c r="S48" s="26"/>
      <c r="T48" s="26"/>
      <c r="U48" s="26"/>
      <c r="V48" s="26"/>
      <c r="W48" s="25"/>
      <c r="X48" s="25"/>
      <c r="Y48" s="25"/>
      <c r="Z48" s="25"/>
    </row>
    <row r="49" spans="1:26" x14ac:dyDescent="0.25">
      <c r="A49" s="25"/>
      <c r="B49" s="31"/>
      <c r="C49" s="35" t="s">
        <v>104</v>
      </c>
      <c r="D49" s="33"/>
      <c r="E49" s="33"/>
      <c r="F49" s="33"/>
      <c r="G49" s="33"/>
      <c r="H49" s="38" t="s">
        <v>157</v>
      </c>
      <c r="I49" s="36"/>
      <c r="J49" s="33"/>
      <c r="K49" s="33"/>
      <c r="L49" s="33"/>
      <c r="M49" s="33"/>
      <c r="N49" s="33"/>
      <c r="O49" s="33"/>
      <c r="P49" s="33"/>
      <c r="Q49" s="34"/>
      <c r="R49" s="25"/>
      <c r="S49" s="26"/>
      <c r="T49" s="26"/>
      <c r="U49" s="26"/>
      <c r="V49" s="26"/>
      <c r="W49" s="26"/>
      <c r="X49" s="26"/>
      <c r="Y49" s="25"/>
      <c r="Z49" s="25"/>
    </row>
    <row r="50" spans="1:26" x14ac:dyDescent="0.25">
      <c r="A50" s="25"/>
      <c r="B50" s="31"/>
      <c r="C50" s="35" t="s">
        <v>106</v>
      </c>
      <c r="D50" s="33"/>
      <c r="E50" s="33"/>
      <c r="F50" s="33"/>
      <c r="G50" s="33"/>
      <c r="H50" s="38"/>
      <c r="I50" s="39"/>
      <c r="J50" s="33"/>
      <c r="K50" s="33"/>
      <c r="L50" s="33"/>
      <c r="M50" s="33"/>
      <c r="N50" s="33"/>
      <c r="O50" s="33"/>
      <c r="P50" s="33"/>
      <c r="Q50" s="34"/>
      <c r="R50" s="25"/>
      <c r="S50" s="26"/>
      <c r="T50" s="26"/>
      <c r="U50" s="26"/>
      <c r="V50" s="26"/>
      <c r="W50" s="26"/>
      <c r="X50" s="26"/>
      <c r="Y50" s="25"/>
      <c r="Z50" s="25"/>
    </row>
    <row r="51" spans="1:26" x14ac:dyDescent="0.25">
      <c r="A51" s="25"/>
      <c r="B51" s="31"/>
      <c r="C51" s="40" t="s">
        <v>108</v>
      </c>
      <c r="D51" s="33"/>
      <c r="E51" s="33"/>
      <c r="F51" s="33"/>
      <c r="G51" s="33"/>
      <c r="H51" s="33"/>
      <c r="I51" s="39"/>
      <c r="J51" s="33"/>
      <c r="K51" s="33"/>
      <c r="L51" s="33"/>
      <c r="M51" s="33"/>
      <c r="N51" s="33"/>
      <c r="O51" s="33"/>
      <c r="P51" s="33"/>
      <c r="Q51" s="34"/>
      <c r="R51" s="25"/>
      <c r="S51" s="26"/>
      <c r="T51" s="26"/>
      <c r="U51" s="26"/>
      <c r="V51" s="26"/>
      <c r="W51" s="26"/>
      <c r="X51" s="26"/>
      <c r="Y51" s="25"/>
      <c r="Z51" s="25"/>
    </row>
    <row r="52" spans="1:26" x14ac:dyDescent="0.25">
      <c r="A52" s="25"/>
      <c r="B52" s="31"/>
      <c r="C52" s="35" t="s">
        <v>110</v>
      </c>
      <c r="D52" s="33"/>
      <c r="E52" s="33"/>
      <c r="F52" s="33"/>
      <c r="G52" s="33"/>
      <c r="H52" s="38"/>
      <c r="I52" s="39"/>
      <c r="J52" s="33"/>
      <c r="K52" s="33"/>
      <c r="L52" s="33"/>
      <c r="M52" s="33"/>
      <c r="N52" s="33"/>
      <c r="O52" s="33"/>
      <c r="P52" s="33"/>
      <c r="Q52" s="34"/>
      <c r="R52" s="25"/>
      <c r="S52" s="26"/>
      <c r="T52" s="26"/>
      <c r="U52" s="26"/>
      <c r="V52" s="26"/>
      <c r="W52" s="26"/>
      <c r="X52" s="26"/>
      <c r="Y52" s="25"/>
      <c r="Z52" s="25"/>
    </row>
    <row r="53" spans="1:26" ht="15.75" thickBot="1" x14ac:dyDescent="0.3">
      <c r="A53" s="25"/>
      <c r="B53" s="47"/>
      <c r="C53" s="48"/>
      <c r="D53" s="48"/>
      <c r="E53" s="48"/>
      <c r="F53" s="48"/>
      <c r="G53" s="48"/>
      <c r="H53" s="48"/>
      <c r="I53" s="49"/>
      <c r="J53" s="48"/>
      <c r="K53" s="48"/>
      <c r="L53" s="48"/>
      <c r="M53" s="48"/>
      <c r="N53" s="48"/>
      <c r="O53" s="48"/>
      <c r="P53" s="48"/>
      <c r="Q53" s="50"/>
      <c r="R53" s="25"/>
      <c r="S53" s="26"/>
      <c r="T53" s="26"/>
      <c r="U53" s="26"/>
      <c r="V53" s="26"/>
      <c r="W53" s="26"/>
      <c r="X53" s="26"/>
      <c r="Y53" s="25"/>
      <c r="Z53" s="25"/>
    </row>
    <row r="54" spans="1:26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54"/>
      <c r="L54" s="25"/>
      <c r="M54" s="25"/>
      <c r="N54" s="25"/>
      <c r="O54" s="25"/>
      <c r="P54" s="25"/>
      <c r="Q54" s="25"/>
      <c r="R54" s="25"/>
      <c r="S54" s="26"/>
      <c r="T54" s="26"/>
      <c r="U54" s="26"/>
      <c r="V54" s="26"/>
      <c r="W54" s="26"/>
      <c r="X54" s="26"/>
      <c r="Y54" s="25"/>
      <c r="Z54" s="25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topLeftCell="A43" zoomScaleNormal="100" workbookViewId="0">
      <selection activeCell="T64" sqref="T64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26"/>
      <c r="U1" s="26"/>
      <c r="V1" s="26"/>
      <c r="W1" s="26"/>
      <c r="X1" s="26"/>
      <c r="Y1" s="25"/>
      <c r="Z1" s="25"/>
    </row>
    <row r="2" spans="1:26" ht="74.25" customHeight="1" thickBot="1" x14ac:dyDescent="0.3">
      <c r="A2" s="25"/>
      <c r="B2" s="476"/>
      <c r="C2" s="474"/>
      <c r="D2" s="472" t="s">
        <v>186</v>
      </c>
      <c r="E2" s="473"/>
      <c r="F2" s="473"/>
      <c r="G2" s="473"/>
      <c r="H2" s="473"/>
      <c r="I2" s="473"/>
      <c r="J2" s="473"/>
      <c r="K2" s="473"/>
      <c r="L2" s="473"/>
      <c r="M2" s="473"/>
      <c r="N2" s="474"/>
      <c r="O2" s="474"/>
      <c r="P2" s="474"/>
      <c r="Q2" s="475"/>
      <c r="R2" s="25"/>
      <c r="S2" s="26"/>
      <c r="T2" s="26"/>
      <c r="U2" s="26"/>
      <c r="V2" s="26"/>
      <c r="W2" s="26"/>
      <c r="X2" s="26"/>
      <c r="Y2" s="25"/>
      <c r="Z2" s="25"/>
    </row>
    <row r="3" spans="1:26" ht="15.75" thickBot="1" x14ac:dyDescent="0.3">
      <c r="A3" s="25"/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25"/>
      <c r="S3" s="26"/>
      <c r="T3" s="26"/>
      <c r="U3" s="26"/>
      <c r="V3" s="26"/>
      <c r="W3" s="26"/>
      <c r="X3" s="26"/>
      <c r="Y3" s="25"/>
      <c r="Z3" s="25"/>
    </row>
    <row r="4" spans="1:26" x14ac:dyDescent="0.25">
      <c r="A4" s="25"/>
      <c r="B4" s="147"/>
      <c r="C4" s="488" t="str">
        <f>+'Valoración Datos'!C7:P7</f>
        <v>1. IDENTIFICACIÓN GENERAL</v>
      </c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148"/>
      <c r="R4" s="25"/>
      <c r="S4" s="26"/>
      <c r="T4" s="26"/>
      <c r="U4" s="26"/>
      <c r="V4" s="26"/>
      <c r="W4" s="26"/>
      <c r="X4" s="26"/>
      <c r="Y4" s="25"/>
      <c r="Z4" s="25"/>
    </row>
    <row r="5" spans="1:26" x14ac:dyDescent="0.25">
      <c r="A5" s="27"/>
      <c r="B5" s="492" t="str">
        <f>+'Valoración Datos'!B8:C8</f>
        <v>INSTITUCIÓN:</v>
      </c>
      <c r="C5" s="493"/>
      <c r="D5" s="504" t="str">
        <f>+'Valoración Datos'!D8</f>
        <v>Gobierno Autónomo Descentralizado de la Provincia del Carchi</v>
      </c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139"/>
      <c r="R5" s="27"/>
      <c r="S5" s="28"/>
      <c r="T5" s="28"/>
      <c r="V5" s="28"/>
      <c r="W5" s="28"/>
      <c r="X5" s="28"/>
      <c r="Y5" s="27"/>
      <c r="Z5" s="27"/>
    </row>
    <row r="6" spans="1:26" x14ac:dyDescent="0.25">
      <c r="A6" s="27"/>
      <c r="B6" s="492" t="str">
        <f>+'Valoración Datos'!B9:C9</f>
        <v>UNIDAD O PROCESO:</v>
      </c>
      <c r="C6" s="493"/>
      <c r="D6" s="505" t="str">
        <f>+'Valoración Datos'!D9</f>
        <v>Dirección de Desarrollo Económico</v>
      </c>
      <c r="E6" s="505"/>
      <c r="F6" s="505"/>
      <c r="G6" s="505"/>
      <c r="H6" s="505"/>
      <c r="I6" s="505"/>
      <c r="J6" s="505"/>
      <c r="K6" s="505"/>
      <c r="L6" s="506"/>
      <c r="M6" s="505"/>
      <c r="N6" s="505"/>
      <c r="O6" s="505"/>
      <c r="P6" s="505"/>
      <c r="Q6" s="139"/>
      <c r="R6" s="27"/>
      <c r="S6" s="28"/>
      <c r="T6" s="28"/>
      <c r="U6" s="28"/>
      <c r="V6" s="28"/>
      <c r="W6" s="28"/>
      <c r="X6" s="28"/>
      <c r="Y6" s="27"/>
      <c r="Z6" s="27"/>
    </row>
    <row r="7" spans="1:26" ht="15.75" customHeight="1" thickBot="1" x14ac:dyDescent="0.3">
      <c r="A7" s="55"/>
      <c r="B7" s="501" t="str">
        <f>+'Valoración Datos'!B10:C10</f>
        <v>PUESTO ESPECÍFICO:</v>
      </c>
      <c r="C7" s="502"/>
      <c r="D7" s="483" t="str">
        <f>+'Valoración Datos'!D10</f>
        <v>Veterinario</v>
      </c>
      <c r="E7" s="484"/>
      <c r="F7" s="484"/>
      <c r="G7" s="484"/>
      <c r="H7" s="484"/>
      <c r="I7" s="484"/>
      <c r="J7" s="484"/>
      <c r="K7" s="485"/>
      <c r="L7" s="164" t="s">
        <v>4</v>
      </c>
      <c r="M7" s="503" t="str">
        <f>+'Valoración Datos'!M10</f>
        <v>0611</v>
      </c>
      <c r="N7" s="503"/>
      <c r="O7" s="503"/>
      <c r="P7" s="503"/>
      <c r="Q7" s="140"/>
      <c r="R7" s="55"/>
      <c r="S7" s="56"/>
      <c r="T7" s="56"/>
      <c r="U7" s="56"/>
      <c r="V7" s="56"/>
      <c r="W7" s="56"/>
      <c r="X7" s="56"/>
      <c r="Y7" s="55"/>
      <c r="Z7" s="55"/>
    </row>
    <row r="8" spans="1:26" ht="15.75" hidden="1" thickBot="1" x14ac:dyDescent="0.3">
      <c r="A8" s="25"/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  <c r="R8" s="25"/>
      <c r="S8" s="26"/>
      <c r="T8" s="26"/>
      <c r="U8" s="26"/>
      <c r="V8" s="26"/>
      <c r="W8" s="26"/>
      <c r="X8" s="26"/>
      <c r="Y8" s="25"/>
      <c r="Z8" s="25"/>
    </row>
    <row r="9" spans="1:26" x14ac:dyDescent="0.25">
      <c r="A9" s="25"/>
      <c r="B9" s="147"/>
      <c r="C9" s="488" t="str">
        <f>+'Valoración Datos'!C12:P12</f>
        <v>2. PERFIL DE COMPETENCIAS DEL PUESTO</v>
      </c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148"/>
      <c r="R9" s="25"/>
      <c r="S9" s="26"/>
      <c r="Y9" s="25"/>
      <c r="Z9" s="25"/>
    </row>
    <row r="10" spans="1:26" x14ac:dyDescent="0.25">
      <c r="A10" s="25"/>
      <c r="B10" s="31"/>
      <c r="C10" s="33"/>
      <c r="D10" s="33"/>
      <c r="E10" s="33"/>
      <c r="F10" s="33"/>
      <c r="G10" s="33"/>
      <c r="H10" s="33"/>
      <c r="I10" s="32"/>
      <c r="J10" s="33"/>
      <c r="K10" s="33"/>
      <c r="L10" s="33"/>
      <c r="M10" s="33"/>
      <c r="N10" s="33"/>
      <c r="O10" s="33"/>
      <c r="P10" s="33"/>
      <c r="Q10" s="34"/>
      <c r="R10" s="25"/>
      <c r="S10" s="26"/>
      <c r="Y10" s="25"/>
      <c r="Z10" s="25"/>
    </row>
    <row r="11" spans="1:26" x14ac:dyDescent="0.25">
      <c r="A11" s="25"/>
      <c r="B11" s="31"/>
      <c r="C11" s="165" t="s">
        <v>120</v>
      </c>
      <c r="D11" s="33"/>
      <c r="E11" s="33"/>
      <c r="F11" s="33"/>
      <c r="G11" s="33"/>
      <c r="H11" s="33"/>
      <c r="I11" s="36"/>
      <c r="J11" s="33"/>
      <c r="K11" s="165" t="s">
        <v>121</v>
      </c>
      <c r="L11" s="33"/>
      <c r="M11" s="33"/>
      <c r="N11" s="33"/>
      <c r="O11" s="33"/>
      <c r="P11" s="33"/>
      <c r="Q11" s="34"/>
      <c r="R11" s="25"/>
      <c r="S11" s="26"/>
      <c r="Y11" s="25"/>
      <c r="Z11" s="25"/>
    </row>
    <row r="12" spans="1:26" x14ac:dyDescent="0.25">
      <c r="A12" s="25"/>
      <c r="B12" s="31"/>
      <c r="C12" s="33"/>
      <c r="D12" s="33"/>
      <c r="E12" s="33"/>
      <c r="F12" s="33"/>
      <c r="G12" s="33"/>
      <c r="H12" s="33"/>
      <c r="I12" s="36"/>
      <c r="J12" s="33"/>
      <c r="K12" s="33"/>
      <c r="L12" s="33"/>
      <c r="M12" s="33"/>
      <c r="N12" s="33"/>
      <c r="O12" s="33"/>
      <c r="P12" s="33"/>
      <c r="Q12" s="34"/>
      <c r="R12" s="25"/>
      <c r="S12" s="26"/>
      <c r="Y12" s="25"/>
      <c r="Z12" s="25"/>
    </row>
    <row r="13" spans="1:26" x14ac:dyDescent="0.25">
      <c r="A13" s="25"/>
      <c r="B13" s="31"/>
      <c r="C13" s="35" t="s">
        <v>91</v>
      </c>
      <c r="D13" s="33"/>
      <c r="E13" s="33"/>
      <c r="F13" s="57">
        <f>+'Valoración Datos'!H15</f>
        <v>0</v>
      </c>
      <c r="G13" s="33"/>
      <c r="H13" s="167">
        <v>15</v>
      </c>
      <c r="I13" s="36"/>
      <c r="J13" s="33"/>
      <c r="K13" s="40" t="s">
        <v>92</v>
      </c>
      <c r="L13" s="33"/>
      <c r="M13" s="33"/>
      <c r="N13" s="33"/>
      <c r="O13" s="33"/>
      <c r="P13" s="33"/>
      <c r="Q13" s="34"/>
      <c r="R13" s="25"/>
      <c r="S13" s="26"/>
      <c r="Y13" s="25"/>
      <c r="Z13" s="25"/>
    </row>
    <row r="14" spans="1:26" x14ac:dyDescent="0.25">
      <c r="A14" s="25"/>
      <c r="B14" s="31"/>
      <c r="C14" s="35" t="s">
        <v>93</v>
      </c>
      <c r="D14" s="33"/>
      <c r="E14" s="33"/>
      <c r="F14" s="58">
        <f>+'Valoración Datos'!H16</f>
        <v>0</v>
      </c>
      <c r="G14" s="33"/>
      <c r="H14" s="167">
        <v>45</v>
      </c>
      <c r="I14" s="36"/>
      <c r="J14" s="33"/>
      <c r="K14" s="35" t="s">
        <v>94</v>
      </c>
      <c r="L14" s="35" t="s">
        <v>136</v>
      </c>
      <c r="M14" s="33"/>
      <c r="N14" s="57">
        <f>+'Valoración Datos'!P16</f>
        <v>0</v>
      </c>
      <c r="O14" s="33"/>
      <c r="P14" s="167">
        <v>14</v>
      </c>
      <c r="Q14" s="34"/>
      <c r="R14" s="25"/>
      <c r="S14" s="26"/>
      <c r="Y14" s="25"/>
      <c r="Z14" s="25"/>
    </row>
    <row r="15" spans="1:26" x14ac:dyDescent="0.25">
      <c r="A15" s="25"/>
      <c r="B15" s="31"/>
      <c r="C15" s="35" t="s">
        <v>95</v>
      </c>
      <c r="D15" s="33"/>
      <c r="E15" s="33"/>
      <c r="F15" s="58">
        <f>+'Valoración Datos'!H17</f>
        <v>0</v>
      </c>
      <c r="G15" s="33"/>
      <c r="H15" s="167">
        <v>85</v>
      </c>
      <c r="I15" s="36"/>
      <c r="J15" s="33"/>
      <c r="K15" s="35" t="s">
        <v>96</v>
      </c>
      <c r="L15" s="35" t="s">
        <v>136</v>
      </c>
      <c r="M15" s="33"/>
      <c r="N15" s="58">
        <f>+'Valoración Datos'!P17</f>
        <v>0</v>
      </c>
      <c r="O15" s="33"/>
      <c r="P15" s="167">
        <v>28</v>
      </c>
      <c r="Q15" s="34"/>
      <c r="R15" s="25"/>
      <c r="S15" s="26"/>
      <c r="Y15" s="25"/>
      <c r="Z15" s="25"/>
    </row>
    <row r="16" spans="1:26" x14ac:dyDescent="0.25">
      <c r="A16" s="25"/>
      <c r="B16" s="31"/>
      <c r="C16" s="35" t="s">
        <v>97</v>
      </c>
      <c r="D16" s="33"/>
      <c r="E16" s="33"/>
      <c r="F16" s="58">
        <f>+'Valoración Datos'!H18</f>
        <v>0</v>
      </c>
      <c r="G16" s="33"/>
      <c r="H16" s="167">
        <v>125</v>
      </c>
      <c r="I16" s="36"/>
      <c r="J16" s="33"/>
      <c r="K16" s="35" t="s">
        <v>98</v>
      </c>
      <c r="L16" s="35" t="s">
        <v>137</v>
      </c>
      <c r="M16" s="33"/>
      <c r="N16" s="59">
        <f>+'Valoración Datos'!P18</f>
        <v>0</v>
      </c>
      <c r="O16" s="33"/>
      <c r="P16" s="167">
        <v>42</v>
      </c>
      <c r="Q16" s="34"/>
      <c r="R16" s="25"/>
      <c r="S16" s="26"/>
      <c r="Y16" s="25"/>
      <c r="Z16" s="25"/>
    </row>
    <row r="17" spans="1:26" x14ac:dyDescent="0.25">
      <c r="A17" s="25"/>
      <c r="B17" s="31"/>
      <c r="C17" s="35" t="s">
        <v>99</v>
      </c>
      <c r="D17" s="33"/>
      <c r="E17" s="33"/>
      <c r="F17" s="58">
        <f>+'Valoración Datos'!H19</f>
        <v>0</v>
      </c>
      <c r="G17" s="33"/>
      <c r="H17" s="167">
        <v>140</v>
      </c>
      <c r="I17" s="36"/>
      <c r="J17" s="33"/>
      <c r="K17" s="40" t="s">
        <v>6</v>
      </c>
      <c r="L17" s="35"/>
      <c r="M17" s="33"/>
      <c r="N17" s="60"/>
      <c r="O17" s="33"/>
      <c r="P17" s="60"/>
      <c r="Q17" s="34"/>
      <c r="R17" s="25"/>
      <c r="S17" s="26"/>
      <c r="Y17" s="25"/>
      <c r="Z17" s="25"/>
    </row>
    <row r="18" spans="1:26" x14ac:dyDescent="0.25">
      <c r="A18" s="25"/>
      <c r="B18" s="31"/>
      <c r="C18" s="35" t="s">
        <v>100</v>
      </c>
      <c r="D18" s="33"/>
      <c r="E18" s="33"/>
      <c r="F18" s="58" t="str">
        <f>+'Valoración Datos'!H20</f>
        <v>x</v>
      </c>
      <c r="G18" s="33"/>
      <c r="H18" s="167">
        <v>155</v>
      </c>
      <c r="I18" s="36"/>
      <c r="J18" s="33"/>
      <c r="K18" s="35" t="s">
        <v>101</v>
      </c>
      <c r="L18" s="35" t="s">
        <v>138</v>
      </c>
      <c r="M18" s="33"/>
      <c r="N18" s="57">
        <f>+'Valoración Datos'!P20</f>
        <v>0</v>
      </c>
      <c r="O18" s="33"/>
      <c r="P18" s="167">
        <v>56</v>
      </c>
      <c r="Q18" s="34"/>
      <c r="R18" s="25"/>
      <c r="S18" s="26"/>
      <c r="Y18" s="25"/>
      <c r="Z18" s="25"/>
    </row>
    <row r="19" spans="1:26" x14ac:dyDescent="0.25">
      <c r="A19" s="25"/>
      <c r="B19" s="31"/>
      <c r="C19" s="35" t="s">
        <v>102</v>
      </c>
      <c r="D19" s="33"/>
      <c r="E19" s="33"/>
      <c r="F19" s="59">
        <f>+'Valoración Datos'!H21</f>
        <v>0</v>
      </c>
      <c r="G19" s="33"/>
      <c r="H19" s="167">
        <v>170</v>
      </c>
      <c r="I19" s="36"/>
      <c r="J19" s="33"/>
      <c r="K19" s="35" t="s">
        <v>103</v>
      </c>
      <c r="L19" s="35" t="s">
        <v>139</v>
      </c>
      <c r="M19" s="33"/>
      <c r="N19" s="58" t="str">
        <f>+'Valoración Datos'!P21</f>
        <v>x</v>
      </c>
      <c r="O19" s="33"/>
      <c r="P19" s="167">
        <v>70</v>
      </c>
      <c r="Q19" s="34"/>
      <c r="R19" s="25"/>
      <c r="S19" s="26"/>
      <c r="Y19" s="25"/>
      <c r="Z19" s="25"/>
    </row>
    <row r="20" spans="1:26" x14ac:dyDescent="0.25">
      <c r="A20" s="25"/>
      <c r="B20" s="31"/>
      <c r="C20" s="33"/>
      <c r="D20" s="33"/>
      <c r="E20" s="33"/>
      <c r="F20" s="33"/>
      <c r="G20" s="33"/>
      <c r="H20" s="33"/>
      <c r="I20" s="36"/>
      <c r="J20" s="33"/>
      <c r="K20" s="35" t="s">
        <v>104</v>
      </c>
      <c r="L20" s="35" t="s">
        <v>140</v>
      </c>
      <c r="M20" s="33"/>
      <c r="N20" s="58">
        <f>+'Valoración Datos'!P22</f>
        <v>0</v>
      </c>
      <c r="O20" s="33"/>
      <c r="P20" s="167">
        <v>84</v>
      </c>
      <c r="Q20" s="34"/>
      <c r="R20" s="25"/>
      <c r="S20" s="26"/>
      <c r="Y20" s="25"/>
      <c r="Z20" s="25"/>
    </row>
    <row r="21" spans="1:26" x14ac:dyDescent="0.25">
      <c r="A21" s="25"/>
      <c r="B21" s="31"/>
      <c r="C21" s="35" t="s">
        <v>105</v>
      </c>
      <c r="D21" s="33"/>
      <c r="E21" s="33"/>
      <c r="F21" s="57">
        <f>+'Valoración Datos'!H23</f>
        <v>0</v>
      </c>
      <c r="G21" s="33"/>
      <c r="H21" s="167">
        <v>10</v>
      </c>
      <c r="I21" s="36"/>
      <c r="J21" s="33"/>
      <c r="K21" s="35" t="s">
        <v>106</v>
      </c>
      <c r="L21" s="35" t="s">
        <v>141</v>
      </c>
      <c r="M21" s="33"/>
      <c r="N21" s="59">
        <f>+'Valoración Datos'!P23</f>
        <v>0</v>
      </c>
      <c r="O21" s="33"/>
      <c r="P21" s="167">
        <v>100</v>
      </c>
      <c r="Q21" s="34"/>
      <c r="R21" s="25"/>
      <c r="S21" s="26"/>
      <c r="Y21" s="25"/>
      <c r="Z21" s="25"/>
    </row>
    <row r="22" spans="1:26" x14ac:dyDescent="0.25">
      <c r="A22" s="25"/>
      <c r="B22" s="31"/>
      <c r="C22" s="35" t="s">
        <v>107</v>
      </c>
      <c r="D22" s="33"/>
      <c r="E22" s="33"/>
      <c r="F22" s="58">
        <f>+'Valoración Datos'!H24</f>
        <v>0</v>
      </c>
      <c r="G22" s="33"/>
      <c r="H22" s="167">
        <v>20</v>
      </c>
      <c r="I22" s="36"/>
      <c r="J22" s="33"/>
      <c r="K22" s="40" t="s">
        <v>108</v>
      </c>
      <c r="L22" s="35"/>
      <c r="M22" s="33"/>
      <c r="N22" s="60"/>
      <c r="O22" s="33"/>
      <c r="P22" s="60"/>
      <c r="Q22" s="34"/>
      <c r="R22" s="25"/>
      <c r="S22" s="26"/>
      <c r="Y22" s="25"/>
      <c r="Z22" s="25"/>
    </row>
    <row r="23" spans="1:26" x14ac:dyDescent="0.25">
      <c r="A23" s="25"/>
      <c r="B23" s="31"/>
      <c r="C23" s="35" t="s">
        <v>109</v>
      </c>
      <c r="D23" s="33"/>
      <c r="E23" s="33"/>
      <c r="F23" s="59">
        <f>+'Valoración Datos'!H25</f>
        <v>0</v>
      </c>
      <c r="G23" s="33"/>
      <c r="H23" s="167">
        <v>30</v>
      </c>
      <c r="I23" s="36"/>
      <c r="J23" s="33"/>
      <c r="K23" s="35" t="s">
        <v>110</v>
      </c>
      <c r="L23" s="35" t="s">
        <v>142</v>
      </c>
      <c r="M23" s="33"/>
      <c r="N23" s="61">
        <f>+'Valoración Datos'!P25</f>
        <v>0</v>
      </c>
      <c r="O23" s="33"/>
      <c r="P23" s="167">
        <v>100</v>
      </c>
      <c r="Q23" s="34"/>
      <c r="R23" s="25"/>
      <c r="S23" s="26"/>
      <c r="Y23" s="25"/>
      <c r="Z23" s="25"/>
    </row>
    <row r="24" spans="1:26" x14ac:dyDescent="0.25">
      <c r="A24" s="25"/>
      <c r="B24" s="42"/>
      <c r="C24" s="43"/>
      <c r="D24" s="43"/>
      <c r="E24" s="43"/>
      <c r="F24" s="43"/>
      <c r="G24" s="43"/>
      <c r="H24" s="43"/>
      <c r="I24" s="44"/>
      <c r="J24" s="43"/>
      <c r="K24" s="43"/>
      <c r="L24" s="43"/>
      <c r="M24" s="43"/>
      <c r="N24" s="43"/>
      <c r="O24" s="43"/>
      <c r="P24" s="43"/>
      <c r="Q24" s="62"/>
      <c r="R24" s="25"/>
      <c r="S24" s="26"/>
      <c r="Y24" s="25"/>
      <c r="Z24" s="25"/>
    </row>
    <row r="25" spans="1:26" x14ac:dyDescent="0.25">
      <c r="A25" s="25"/>
      <c r="B25" s="31"/>
      <c r="C25" s="33"/>
      <c r="D25" s="33"/>
      <c r="E25" s="33"/>
      <c r="F25" s="33"/>
      <c r="G25" s="33"/>
      <c r="H25" s="33"/>
      <c r="I25" s="36"/>
      <c r="J25" s="33"/>
      <c r="K25" s="33"/>
      <c r="L25" s="33"/>
      <c r="M25" s="33"/>
      <c r="N25" s="33"/>
      <c r="O25" s="33"/>
      <c r="P25" s="33"/>
      <c r="Q25" s="34"/>
      <c r="R25" s="25"/>
      <c r="S25" s="26"/>
      <c r="Y25" s="25"/>
      <c r="Z25" s="25"/>
    </row>
    <row r="26" spans="1:26" x14ac:dyDescent="0.25">
      <c r="A26" s="25"/>
      <c r="B26" s="31"/>
      <c r="C26" s="165" t="s">
        <v>123</v>
      </c>
      <c r="D26" s="33"/>
      <c r="E26" s="33"/>
      <c r="F26" s="33"/>
      <c r="G26" s="33"/>
      <c r="H26" s="33"/>
      <c r="I26" s="36"/>
      <c r="J26" s="33"/>
      <c r="K26" s="165" t="s">
        <v>124</v>
      </c>
      <c r="L26" s="33"/>
      <c r="M26" s="33"/>
      <c r="N26" s="33"/>
      <c r="O26" s="33"/>
      <c r="P26" s="33"/>
      <c r="Q26" s="34"/>
      <c r="R26" s="25"/>
      <c r="S26" s="26"/>
      <c r="Y26" s="25"/>
      <c r="Z26" s="25"/>
    </row>
    <row r="27" spans="1:26" x14ac:dyDescent="0.25">
      <c r="A27" s="25"/>
      <c r="B27" s="31"/>
      <c r="C27" s="33"/>
      <c r="D27" s="46">
        <v>1</v>
      </c>
      <c r="E27" s="33"/>
      <c r="F27" s="57">
        <f>+'Valoración Datos'!D30</f>
        <v>0</v>
      </c>
      <c r="G27" s="33"/>
      <c r="H27" s="167">
        <v>20</v>
      </c>
      <c r="I27" s="36"/>
      <c r="J27" s="33"/>
      <c r="K27" s="33"/>
      <c r="L27" s="46">
        <v>1</v>
      </c>
      <c r="M27" s="33"/>
      <c r="N27" s="57">
        <f>+'Valoración Datos'!L30</f>
        <v>0</v>
      </c>
      <c r="O27" s="33"/>
      <c r="P27" s="167">
        <v>20</v>
      </c>
      <c r="Q27" s="34"/>
      <c r="R27" s="25"/>
      <c r="S27" s="26"/>
      <c r="Y27" s="25"/>
      <c r="Z27" s="25"/>
    </row>
    <row r="28" spans="1:26" x14ac:dyDescent="0.25">
      <c r="A28" s="25"/>
      <c r="B28" s="31"/>
      <c r="C28" s="33"/>
      <c r="D28" s="46">
        <v>2</v>
      </c>
      <c r="E28" s="33"/>
      <c r="F28" s="58">
        <f>+'Valoración Datos'!E30</f>
        <v>0</v>
      </c>
      <c r="G28" s="33"/>
      <c r="H28" s="167">
        <v>40</v>
      </c>
      <c r="I28" s="36"/>
      <c r="J28" s="33"/>
      <c r="K28" s="33"/>
      <c r="L28" s="46">
        <v>2</v>
      </c>
      <c r="M28" s="33"/>
      <c r="N28" s="58">
        <f>+'Valoración Datos'!M30</f>
        <v>0</v>
      </c>
      <c r="O28" s="33"/>
      <c r="P28" s="167">
        <v>40</v>
      </c>
      <c r="Q28" s="34"/>
      <c r="R28" s="25"/>
      <c r="S28" s="26"/>
      <c r="Y28" s="25"/>
      <c r="Z28" s="25"/>
    </row>
    <row r="29" spans="1:26" x14ac:dyDescent="0.25">
      <c r="A29" s="25"/>
      <c r="B29" s="31"/>
      <c r="C29" s="33"/>
      <c r="D29" s="46">
        <v>3</v>
      </c>
      <c r="E29" s="33"/>
      <c r="F29" s="58" t="str">
        <f>+'Valoración Datos'!F30</f>
        <v>x</v>
      </c>
      <c r="G29" s="33"/>
      <c r="H29" s="167">
        <v>60</v>
      </c>
      <c r="I29" s="36"/>
      <c r="J29" s="33"/>
      <c r="K29" s="33"/>
      <c r="L29" s="46">
        <v>3</v>
      </c>
      <c r="M29" s="33"/>
      <c r="N29" s="58">
        <f>+'Valoración Datos'!N30</f>
        <v>0</v>
      </c>
      <c r="O29" s="33"/>
      <c r="P29" s="167">
        <v>60</v>
      </c>
      <c r="Q29" s="34"/>
      <c r="R29" s="25"/>
      <c r="S29" s="26"/>
      <c r="Y29" s="25"/>
      <c r="Z29" s="25"/>
    </row>
    <row r="30" spans="1:26" x14ac:dyDescent="0.25">
      <c r="A30" s="25"/>
      <c r="B30" s="31"/>
      <c r="C30" s="33"/>
      <c r="D30" s="46">
        <v>4</v>
      </c>
      <c r="E30" s="33"/>
      <c r="F30" s="58">
        <f>+'Valoración Datos'!G30</f>
        <v>0</v>
      </c>
      <c r="G30" s="33"/>
      <c r="H30" s="167">
        <v>80</v>
      </c>
      <c r="I30" s="36"/>
      <c r="J30" s="33"/>
      <c r="K30" s="33"/>
      <c r="L30" s="46">
        <v>4</v>
      </c>
      <c r="M30" s="33"/>
      <c r="N30" s="58">
        <f>+'Valoración Datos'!O30</f>
        <v>0</v>
      </c>
      <c r="O30" s="33"/>
      <c r="P30" s="167">
        <v>80</v>
      </c>
      <c r="Q30" s="34"/>
      <c r="R30" s="25"/>
      <c r="S30" s="26"/>
      <c r="Y30" s="25"/>
      <c r="Z30" s="25"/>
    </row>
    <row r="31" spans="1:26" x14ac:dyDescent="0.25">
      <c r="A31" s="25"/>
      <c r="B31" s="31"/>
      <c r="C31" s="33"/>
      <c r="D31" s="46">
        <v>5</v>
      </c>
      <c r="E31" s="33"/>
      <c r="F31" s="59">
        <f>+'Valoración Datos'!H30</f>
        <v>0</v>
      </c>
      <c r="G31" s="33"/>
      <c r="H31" s="167">
        <v>100</v>
      </c>
      <c r="I31" s="36"/>
      <c r="J31" s="33"/>
      <c r="K31" s="33"/>
      <c r="L31" s="46">
        <v>5</v>
      </c>
      <c r="M31" s="33"/>
      <c r="N31" s="59" t="str">
        <f>+'Valoración Datos'!P30</f>
        <v>x</v>
      </c>
      <c r="O31" s="33"/>
      <c r="P31" s="167">
        <v>100</v>
      </c>
      <c r="Q31" s="34"/>
      <c r="R31" s="25"/>
      <c r="S31" s="26"/>
      <c r="Y31" s="25"/>
      <c r="Z31" s="25"/>
    </row>
    <row r="32" spans="1:26" ht="15.75" thickBot="1" x14ac:dyDescent="0.3">
      <c r="A32" s="25"/>
      <c r="B32" s="47"/>
      <c r="C32" s="48"/>
      <c r="D32" s="48"/>
      <c r="E32" s="48"/>
      <c r="F32" s="48"/>
      <c r="G32" s="48"/>
      <c r="H32" s="48"/>
      <c r="I32" s="53"/>
      <c r="J32" s="48"/>
      <c r="K32" s="48"/>
      <c r="L32" s="48"/>
      <c r="M32" s="48"/>
      <c r="N32" s="48"/>
      <c r="O32" s="48"/>
      <c r="P32" s="48"/>
      <c r="Q32" s="50"/>
      <c r="R32" s="25"/>
      <c r="S32" s="26"/>
      <c r="Y32" s="25"/>
      <c r="Z32" s="25"/>
    </row>
    <row r="33" spans="1:26" ht="15.75" hidden="1" thickBot="1" x14ac:dyDescent="0.3">
      <c r="A33" s="25"/>
      <c r="B33" s="3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25"/>
      <c r="S33" s="26"/>
      <c r="Y33" s="25"/>
      <c r="Z33" s="25"/>
    </row>
    <row r="34" spans="1:26" x14ac:dyDescent="0.25">
      <c r="A34" s="25"/>
      <c r="B34" s="147"/>
      <c r="C34" s="488" t="str">
        <f>+'Valoración Datos'!C33:P33</f>
        <v>3. COMPLEJIDAD DEL PUESTO</v>
      </c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148"/>
      <c r="R34" s="25"/>
      <c r="S34" s="26"/>
      <c r="Y34" s="25"/>
      <c r="Z34" s="25"/>
    </row>
    <row r="35" spans="1:26" x14ac:dyDescent="0.25">
      <c r="A35" s="25"/>
      <c r="B35" s="31"/>
      <c r="C35" s="33"/>
      <c r="D35" s="33"/>
      <c r="E35" s="33"/>
      <c r="F35" s="33"/>
      <c r="G35" s="33"/>
      <c r="H35" s="33"/>
      <c r="I35" s="32"/>
      <c r="J35" s="33"/>
      <c r="K35" s="33"/>
      <c r="L35" s="33"/>
      <c r="M35" s="33"/>
      <c r="N35" s="33"/>
      <c r="O35" s="33"/>
      <c r="P35" s="33"/>
      <c r="Q35" s="34"/>
      <c r="R35" s="25"/>
      <c r="S35" s="26"/>
      <c r="Y35" s="25"/>
      <c r="Z35" s="25"/>
    </row>
    <row r="36" spans="1:26" x14ac:dyDescent="0.25">
      <c r="A36" s="25"/>
      <c r="B36" s="31"/>
      <c r="C36" s="165" t="s">
        <v>125</v>
      </c>
      <c r="D36" s="33"/>
      <c r="E36" s="33"/>
      <c r="F36" s="33"/>
      <c r="G36" s="33"/>
      <c r="H36" s="33"/>
      <c r="I36" s="36"/>
      <c r="J36" s="33"/>
      <c r="K36" s="165" t="s">
        <v>126</v>
      </c>
      <c r="L36" s="33"/>
      <c r="M36" s="33"/>
      <c r="N36" s="33"/>
      <c r="O36" s="33"/>
      <c r="P36" s="33"/>
      <c r="Q36" s="34"/>
      <c r="R36" s="25"/>
      <c r="S36" s="26"/>
      <c r="Y36" s="25"/>
      <c r="Z36" s="25"/>
    </row>
    <row r="37" spans="1:26" x14ac:dyDescent="0.25">
      <c r="A37" s="25"/>
      <c r="B37" s="31"/>
      <c r="C37" s="33"/>
      <c r="D37" s="46">
        <v>1</v>
      </c>
      <c r="E37" s="33"/>
      <c r="F37" s="57">
        <f>+'Valoración Datos'!D36</f>
        <v>0</v>
      </c>
      <c r="G37" s="33"/>
      <c r="H37" s="167">
        <v>20</v>
      </c>
      <c r="I37" s="36"/>
      <c r="J37" s="33"/>
      <c r="K37" s="33"/>
      <c r="L37" s="46">
        <v>1</v>
      </c>
      <c r="M37" s="33"/>
      <c r="N37" s="57">
        <f>+'Valoración Datos'!$L$36</f>
        <v>0</v>
      </c>
      <c r="O37" s="33"/>
      <c r="P37" s="167">
        <v>20</v>
      </c>
      <c r="Q37" s="34"/>
      <c r="R37" s="25"/>
      <c r="S37" s="26"/>
      <c r="Y37" s="25"/>
      <c r="Z37" s="25"/>
    </row>
    <row r="38" spans="1:26" x14ac:dyDescent="0.25">
      <c r="A38" s="25"/>
      <c r="B38" s="31"/>
      <c r="C38" s="33"/>
      <c r="D38" s="46">
        <v>2</v>
      </c>
      <c r="E38" s="33"/>
      <c r="F38" s="58">
        <f>+'Valoración Datos'!E36</f>
        <v>0</v>
      </c>
      <c r="G38" s="33"/>
      <c r="H38" s="167">
        <v>40</v>
      </c>
      <c r="I38" s="36"/>
      <c r="J38" s="33"/>
      <c r="K38" s="33"/>
      <c r="L38" s="46">
        <v>2</v>
      </c>
      <c r="M38" s="33"/>
      <c r="N38" s="58">
        <f>+'Valoración Datos'!$M$36</f>
        <v>0</v>
      </c>
      <c r="O38" s="33"/>
      <c r="P38" s="167">
        <v>40</v>
      </c>
      <c r="Q38" s="34"/>
      <c r="R38" s="25"/>
      <c r="S38" s="26"/>
      <c r="Y38" s="25"/>
      <c r="Z38" s="25"/>
    </row>
    <row r="39" spans="1:26" x14ac:dyDescent="0.25">
      <c r="A39" s="25"/>
      <c r="B39" s="31"/>
      <c r="C39" s="33"/>
      <c r="D39" s="46">
        <v>3</v>
      </c>
      <c r="E39" s="33"/>
      <c r="F39" s="58">
        <f>+'Valoración Datos'!F36</f>
        <v>0</v>
      </c>
      <c r="G39" s="33"/>
      <c r="H39" s="167">
        <v>60</v>
      </c>
      <c r="I39" s="36"/>
      <c r="J39" s="33"/>
      <c r="K39" s="33"/>
      <c r="L39" s="46">
        <v>3</v>
      </c>
      <c r="M39" s="33"/>
      <c r="N39" s="58">
        <f>+'Valoración Datos'!$N36</f>
        <v>0</v>
      </c>
      <c r="O39" s="33"/>
      <c r="P39" s="167">
        <v>60</v>
      </c>
      <c r="Q39" s="34"/>
      <c r="R39" s="25"/>
      <c r="S39" s="26"/>
      <c r="Y39" s="25"/>
      <c r="Z39" s="25"/>
    </row>
    <row r="40" spans="1:26" x14ac:dyDescent="0.25">
      <c r="A40" s="25"/>
      <c r="B40" s="31"/>
      <c r="C40" s="33"/>
      <c r="D40" s="46">
        <v>4</v>
      </c>
      <c r="E40" s="33"/>
      <c r="F40" s="58">
        <f>+'Valoración Datos'!G36</f>
        <v>0</v>
      </c>
      <c r="G40" s="33"/>
      <c r="H40" s="167">
        <v>80</v>
      </c>
      <c r="I40" s="36"/>
      <c r="J40" s="33"/>
      <c r="K40" s="33"/>
      <c r="L40" s="46">
        <v>4</v>
      </c>
      <c r="M40" s="33"/>
      <c r="N40" s="58" t="str">
        <f>+'Valoración Datos'!$O36</f>
        <v>x</v>
      </c>
      <c r="O40" s="33"/>
      <c r="P40" s="167">
        <v>80</v>
      </c>
      <c r="Q40" s="34"/>
      <c r="R40" s="25"/>
      <c r="S40" s="26"/>
      <c r="Y40" s="25"/>
      <c r="Z40" s="25"/>
    </row>
    <row r="41" spans="1:26" x14ac:dyDescent="0.25">
      <c r="A41" s="25"/>
      <c r="B41" s="31"/>
      <c r="C41" s="33"/>
      <c r="D41" s="46">
        <v>5</v>
      </c>
      <c r="E41" s="33"/>
      <c r="F41" s="59" t="str">
        <f>+'Valoración Datos'!H36</f>
        <v>x</v>
      </c>
      <c r="G41" s="33"/>
      <c r="H41" s="167">
        <v>100</v>
      </c>
      <c r="I41" s="36"/>
      <c r="J41" s="33"/>
      <c r="K41" s="33"/>
      <c r="L41" s="46">
        <v>5</v>
      </c>
      <c r="M41" s="33"/>
      <c r="N41" s="59">
        <f>+'Valoración Datos'!$P36</f>
        <v>0</v>
      </c>
      <c r="O41" s="33"/>
      <c r="P41" s="167">
        <v>100</v>
      </c>
      <c r="Q41" s="34"/>
      <c r="R41" s="25"/>
      <c r="S41" s="26"/>
      <c r="Y41" s="25"/>
      <c r="Z41" s="25"/>
    </row>
    <row r="42" spans="1:26" ht="15.75" thickBot="1" x14ac:dyDescent="0.3">
      <c r="A42" s="25"/>
      <c r="B42" s="47"/>
      <c r="C42" s="48"/>
      <c r="D42" s="48"/>
      <c r="E42" s="48"/>
      <c r="F42" s="48"/>
      <c r="G42" s="48"/>
      <c r="H42" s="48"/>
      <c r="I42" s="53"/>
      <c r="J42" s="48"/>
      <c r="K42" s="48"/>
      <c r="L42" s="48"/>
      <c r="M42" s="48"/>
      <c r="N42" s="48"/>
      <c r="O42" s="48"/>
      <c r="P42" s="48"/>
      <c r="Q42" s="50"/>
      <c r="R42" s="25"/>
      <c r="S42" s="26"/>
      <c r="T42" s="26"/>
      <c r="U42" s="26"/>
      <c r="V42" s="26"/>
      <c r="W42" s="25"/>
      <c r="X42" s="25"/>
      <c r="Y42" s="25"/>
      <c r="Z42" s="25"/>
    </row>
    <row r="43" spans="1:26" ht="15.75" thickBot="1" x14ac:dyDescent="0.3">
      <c r="A43" s="25"/>
      <c r="B43" s="3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  <c r="R43" s="25"/>
      <c r="S43" s="26"/>
      <c r="T43" s="26"/>
      <c r="U43" s="26"/>
      <c r="V43" s="26"/>
      <c r="W43" s="25"/>
      <c r="X43" s="25"/>
      <c r="Y43" s="25"/>
      <c r="Z43" s="25"/>
    </row>
    <row r="44" spans="1:26" x14ac:dyDescent="0.25">
      <c r="A44" s="25"/>
      <c r="B44" s="147"/>
      <c r="C44" s="488" t="str">
        <f>+'Valoración Datos'!C39:P39</f>
        <v>4. RESPONSABILIDAD</v>
      </c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148"/>
      <c r="R44" s="25"/>
      <c r="S44" s="25"/>
      <c r="T44" s="25"/>
      <c r="U44" s="25"/>
      <c r="V44" s="25"/>
      <c r="W44" s="25"/>
      <c r="X44" s="25"/>
      <c r="Y44" s="25"/>
      <c r="Z44" s="25"/>
    </row>
    <row r="45" spans="1:26" x14ac:dyDescent="0.25">
      <c r="A45" s="25"/>
      <c r="B45" s="31"/>
      <c r="C45" s="33"/>
      <c r="D45" s="33"/>
      <c r="E45" s="33"/>
      <c r="F45" s="33"/>
      <c r="G45" s="33"/>
      <c r="H45" s="33"/>
      <c r="I45" s="32"/>
      <c r="J45" s="33"/>
      <c r="K45" s="33"/>
      <c r="L45" s="33"/>
      <c r="M45" s="33"/>
      <c r="N45" s="33"/>
      <c r="O45" s="33"/>
      <c r="P45" s="33"/>
      <c r="Q45" s="34"/>
      <c r="R45" s="25"/>
      <c r="S45" s="25"/>
      <c r="T45" s="25"/>
      <c r="U45" s="25"/>
      <c r="V45" s="25"/>
      <c r="W45" s="25"/>
      <c r="X45" s="25"/>
      <c r="Y45" s="25"/>
      <c r="Z45" s="25"/>
    </row>
    <row r="46" spans="1:26" x14ac:dyDescent="0.25">
      <c r="A46" s="25"/>
      <c r="B46" s="31"/>
      <c r="C46" s="165" t="s">
        <v>127</v>
      </c>
      <c r="D46" s="33"/>
      <c r="E46" s="33"/>
      <c r="F46" s="33"/>
      <c r="G46" s="33"/>
      <c r="H46" s="33"/>
      <c r="I46" s="36"/>
      <c r="J46" s="33"/>
      <c r="K46" s="165" t="s">
        <v>128</v>
      </c>
      <c r="L46" s="33"/>
      <c r="M46" s="33"/>
      <c r="N46" s="33"/>
      <c r="O46" s="33"/>
      <c r="P46" s="33"/>
      <c r="Q46" s="34"/>
      <c r="R46" s="25"/>
      <c r="S46" s="25"/>
      <c r="T46" s="25"/>
      <c r="U46" s="25"/>
      <c r="V46" s="25"/>
      <c r="W46" s="25"/>
      <c r="X46" s="25"/>
      <c r="Y46" s="25"/>
      <c r="Z46" s="25"/>
    </row>
    <row r="47" spans="1:26" x14ac:dyDescent="0.25">
      <c r="A47" s="25"/>
      <c r="B47" s="31"/>
      <c r="C47" s="33"/>
      <c r="D47" s="33"/>
      <c r="E47" s="33"/>
      <c r="F47" s="33"/>
      <c r="G47" s="33"/>
      <c r="H47" s="33"/>
      <c r="I47" s="36"/>
      <c r="J47" s="33"/>
      <c r="K47" s="33"/>
      <c r="L47" s="33"/>
      <c r="M47" s="33"/>
      <c r="N47" s="33"/>
      <c r="O47" s="33"/>
      <c r="P47" s="33"/>
      <c r="Q47" s="34"/>
      <c r="R47" s="25"/>
      <c r="S47" s="25"/>
      <c r="T47" s="25"/>
      <c r="U47" s="25"/>
      <c r="V47" s="25"/>
      <c r="W47" s="25"/>
      <c r="X47" s="25"/>
      <c r="Y47" s="25"/>
      <c r="Z47" s="25"/>
    </row>
    <row r="48" spans="1:26" x14ac:dyDescent="0.25">
      <c r="A48" s="25"/>
      <c r="B48" s="31"/>
      <c r="C48" s="40" t="s">
        <v>92</v>
      </c>
      <c r="D48" s="33"/>
      <c r="E48" s="33"/>
      <c r="F48" s="33"/>
      <c r="G48" s="33"/>
      <c r="H48" s="33"/>
      <c r="I48" s="36"/>
      <c r="J48" s="33"/>
      <c r="K48" s="33"/>
      <c r="L48" s="46">
        <v>1</v>
      </c>
      <c r="M48" s="33"/>
      <c r="N48" s="57">
        <f>+'Valoración Datos'!$L$43</f>
        <v>0</v>
      </c>
      <c r="O48" s="33"/>
      <c r="P48" s="167">
        <v>20</v>
      </c>
      <c r="Q48" s="34"/>
      <c r="R48" s="25"/>
      <c r="S48" s="25"/>
      <c r="T48" s="25"/>
      <c r="U48" s="25"/>
      <c r="V48" s="25"/>
      <c r="W48" s="25"/>
      <c r="X48" s="25"/>
      <c r="Y48" s="25"/>
      <c r="Z48" s="25"/>
    </row>
    <row r="49" spans="1:26" x14ac:dyDescent="0.25">
      <c r="A49" s="25"/>
      <c r="B49" s="31"/>
      <c r="C49" s="35" t="s">
        <v>94</v>
      </c>
      <c r="D49" s="33"/>
      <c r="E49" s="33"/>
      <c r="F49" s="57">
        <f>+'Valoración Datos'!H43</f>
        <v>0</v>
      </c>
      <c r="G49" s="33"/>
      <c r="H49" s="167">
        <v>25</v>
      </c>
      <c r="I49" s="36"/>
      <c r="J49" s="33"/>
      <c r="K49" s="33"/>
      <c r="L49" s="46">
        <v>2</v>
      </c>
      <c r="M49" s="33"/>
      <c r="N49" s="58">
        <f>+'Valoración Datos'!$M$43</f>
        <v>0</v>
      </c>
      <c r="O49" s="33"/>
      <c r="P49" s="167">
        <v>40</v>
      </c>
      <c r="Q49" s="34"/>
      <c r="R49" s="25"/>
      <c r="S49" s="25"/>
      <c r="T49" s="25"/>
      <c r="U49" s="25"/>
      <c r="V49" s="25"/>
      <c r="W49" s="25"/>
      <c r="X49" s="25"/>
      <c r="Y49" s="25"/>
      <c r="Z49" s="25"/>
    </row>
    <row r="50" spans="1:26" x14ac:dyDescent="0.25">
      <c r="A50" s="25"/>
      <c r="B50" s="31"/>
      <c r="C50" s="35" t="s">
        <v>96</v>
      </c>
      <c r="D50" s="33"/>
      <c r="E50" s="33"/>
      <c r="F50" s="58">
        <f>+'Valoración Datos'!H44</f>
        <v>0</v>
      </c>
      <c r="G50" s="33"/>
      <c r="H50" s="167">
        <v>50</v>
      </c>
      <c r="I50" s="36"/>
      <c r="J50" s="33"/>
      <c r="K50" s="33"/>
      <c r="L50" s="46">
        <v>3</v>
      </c>
      <c r="M50" s="33"/>
      <c r="N50" s="58">
        <f>+'Valoración Datos'!$N$43</f>
        <v>0</v>
      </c>
      <c r="O50" s="33"/>
      <c r="P50" s="167">
        <v>60</v>
      </c>
      <c r="Q50" s="34"/>
      <c r="R50" s="25"/>
      <c r="S50" s="25"/>
      <c r="T50" s="25"/>
      <c r="U50" s="25"/>
      <c r="V50" s="25"/>
      <c r="W50" s="25"/>
      <c r="X50" s="25"/>
      <c r="Y50" s="25"/>
      <c r="Z50" s="25"/>
    </row>
    <row r="51" spans="1:26" x14ac:dyDescent="0.25">
      <c r="A51" s="25"/>
      <c r="B51" s="31"/>
      <c r="C51" s="35" t="s">
        <v>98</v>
      </c>
      <c r="D51" s="33"/>
      <c r="E51" s="33"/>
      <c r="F51" s="59">
        <f>+'Valoración Datos'!H45</f>
        <v>0</v>
      </c>
      <c r="G51" s="33"/>
      <c r="H51" s="167">
        <v>75</v>
      </c>
      <c r="I51" s="36"/>
      <c r="J51" s="33"/>
      <c r="K51" s="33"/>
      <c r="L51" s="46">
        <v>4</v>
      </c>
      <c r="M51" s="33"/>
      <c r="N51" s="58" t="str">
        <f>+'Valoración Datos'!$O$43</f>
        <v>x</v>
      </c>
      <c r="O51" s="33"/>
      <c r="P51" s="167">
        <v>80</v>
      </c>
      <c r="Q51" s="34"/>
      <c r="R51" s="25"/>
      <c r="S51" s="25"/>
      <c r="T51" s="25"/>
      <c r="U51" s="25"/>
      <c r="V51" s="25"/>
      <c r="W51" s="25"/>
      <c r="X51" s="25"/>
      <c r="Y51" s="25"/>
      <c r="Z51" s="25"/>
    </row>
    <row r="52" spans="1:26" x14ac:dyDescent="0.25">
      <c r="A52" s="25"/>
      <c r="B52" s="31"/>
      <c r="C52" s="40" t="s">
        <v>6</v>
      </c>
      <c r="D52" s="33"/>
      <c r="E52" s="33"/>
      <c r="F52" s="60"/>
      <c r="G52" s="33"/>
      <c r="H52" s="60"/>
      <c r="I52" s="36"/>
      <c r="J52" s="33"/>
      <c r="K52" s="33"/>
      <c r="L52" s="46">
        <v>5</v>
      </c>
      <c r="M52" s="33"/>
      <c r="N52" s="59">
        <f>+'Valoración Datos'!$P$43</f>
        <v>0</v>
      </c>
      <c r="O52" s="33"/>
      <c r="P52" s="167">
        <v>100</v>
      </c>
      <c r="Q52" s="34"/>
      <c r="R52" s="25"/>
      <c r="S52" s="25"/>
      <c r="T52" s="25"/>
      <c r="U52" s="25"/>
      <c r="V52" s="25"/>
      <c r="W52" s="25"/>
      <c r="X52" s="25"/>
      <c r="Y52" s="25"/>
      <c r="Z52" s="25"/>
    </row>
    <row r="53" spans="1:26" x14ac:dyDescent="0.25">
      <c r="A53" s="25"/>
      <c r="B53" s="31"/>
      <c r="C53" s="35" t="s">
        <v>101</v>
      </c>
      <c r="D53" s="33"/>
      <c r="E53" s="33"/>
      <c r="F53" s="57">
        <f>+'Valoración Datos'!H47</f>
        <v>0</v>
      </c>
      <c r="G53" s="33"/>
      <c r="H53" s="167">
        <v>100</v>
      </c>
      <c r="I53" s="36"/>
      <c r="J53" s="33"/>
      <c r="K53" s="33"/>
      <c r="L53" s="33"/>
      <c r="M53" s="33"/>
      <c r="N53" s="33"/>
      <c r="O53" s="33"/>
      <c r="P53" s="33"/>
      <c r="Q53" s="34"/>
      <c r="R53" s="25"/>
      <c r="S53" s="25"/>
      <c r="T53" s="25"/>
      <c r="U53" s="25"/>
      <c r="V53" s="25"/>
      <c r="W53" s="25"/>
      <c r="X53" s="25"/>
      <c r="Y53" s="25"/>
      <c r="Z53" s="25"/>
    </row>
    <row r="54" spans="1:26" x14ac:dyDescent="0.25">
      <c r="A54" s="25"/>
      <c r="B54" s="31"/>
      <c r="C54" s="35" t="s">
        <v>103</v>
      </c>
      <c r="D54" s="33"/>
      <c r="E54" s="33"/>
      <c r="F54" s="58">
        <f>+'Valoración Datos'!H48</f>
        <v>0</v>
      </c>
      <c r="G54" s="33"/>
      <c r="H54" s="167">
        <v>125</v>
      </c>
      <c r="I54" s="36"/>
      <c r="J54" s="33"/>
      <c r="K54" s="33"/>
      <c r="L54" s="33"/>
      <c r="M54" s="33"/>
      <c r="N54" s="33"/>
      <c r="O54" s="33"/>
      <c r="P54" s="33"/>
      <c r="Q54" s="34"/>
      <c r="R54" s="25"/>
      <c r="S54" s="25"/>
      <c r="T54" s="25"/>
      <c r="U54" s="25"/>
      <c r="V54" s="25"/>
      <c r="W54" s="25"/>
      <c r="X54" s="25"/>
      <c r="Y54" s="25"/>
      <c r="Z54" s="25"/>
    </row>
    <row r="55" spans="1:26" x14ac:dyDescent="0.25">
      <c r="A55" s="25"/>
      <c r="B55" s="31"/>
      <c r="C55" s="35" t="s">
        <v>104</v>
      </c>
      <c r="D55" s="33"/>
      <c r="E55" s="33"/>
      <c r="F55" s="58" t="str">
        <f>+'Valoración Datos'!H49</f>
        <v>x</v>
      </c>
      <c r="G55" s="33"/>
      <c r="H55" s="167">
        <v>150</v>
      </c>
      <c r="I55" s="36"/>
      <c r="J55" s="33"/>
      <c r="K55" s="33"/>
      <c r="L55" s="33"/>
      <c r="M55" s="33"/>
      <c r="N55" s="33"/>
      <c r="O55" s="33"/>
      <c r="P55" s="33"/>
      <c r="Q55" s="34"/>
      <c r="R55" s="25"/>
      <c r="S55" s="25"/>
      <c r="T55" s="25"/>
      <c r="U55" s="25"/>
      <c r="V55" s="25"/>
      <c r="W55" s="25"/>
      <c r="X55" s="25"/>
      <c r="Y55" s="25"/>
      <c r="Z55" s="25"/>
    </row>
    <row r="56" spans="1:26" x14ac:dyDescent="0.25">
      <c r="A56" s="25"/>
      <c r="B56" s="31"/>
      <c r="C56" s="35" t="s">
        <v>106</v>
      </c>
      <c r="D56" s="33"/>
      <c r="E56" s="33"/>
      <c r="F56" s="59">
        <f>+'Valoración Datos'!H50</f>
        <v>0</v>
      </c>
      <c r="G56" s="33"/>
      <c r="H56" s="167">
        <v>175</v>
      </c>
      <c r="I56" s="36"/>
      <c r="J56" s="33"/>
      <c r="K56" s="33"/>
      <c r="L56" s="33"/>
      <c r="M56" s="33"/>
      <c r="N56" s="33"/>
      <c r="O56" s="33"/>
      <c r="P56" s="33"/>
      <c r="Q56" s="34"/>
      <c r="R56" s="25"/>
      <c r="S56" s="25"/>
      <c r="T56" s="25"/>
      <c r="U56" s="25"/>
      <c r="V56" s="25"/>
      <c r="W56" s="25"/>
      <c r="X56" s="25"/>
      <c r="Y56" s="25"/>
      <c r="Z56" s="25"/>
    </row>
    <row r="57" spans="1:26" x14ac:dyDescent="0.25">
      <c r="A57" s="25"/>
      <c r="B57" s="31"/>
      <c r="C57" s="40" t="s">
        <v>108</v>
      </c>
      <c r="D57" s="33"/>
      <c r="E57" s="33"/>
      <c r="F57" s="60"/>
      <c r="G57" s="33"/>
      <c r="H57" s="60"/>
      <c r="I57" s="36"/>
      <c r="J57" s="33"/>
      <c r="K57" s="33"/>
      <c r="L57" s="33"/>
      <c r="M57" s="33"/>
      <c r="N57" s="33"/>
      <c r="O57" s="33"/>
      <c r="P57" s="33"/>
      <c r="Q57" s="34"/>
      <c r="R57" s="25"/>
      <c r="S57" s="25"/>
      <c r="T57" s="25"/>
      <c r="U57" s="25"/>
      <c r="V57" s="25"/>
      <c r="W57" s="25"/>
      <c r="X57" s="25"/>
      <c r="Y57" s="25"/>
      <c r="Z57" s="25"/>
    </row>
    <row r="58" spans="1:26" x14ac:dyDescent="0.25">
      <c r="A58" s="25"/>
      <c r="B58" s="31"/>
      <c r="C58" s="35" t="s">
        <v>110</v>
      </c>
      <c r="D58" s="33"/>
      <c r="E58" s="33"/>
      <c r="F58" s="61">
        <f>+'Valoración Datos'!H52</f>
        <v>0</v>
      </c>
      <c r="G58" s="33"/>
      <c r="H58" s="167">
        <v>200</v>
      </c>
      <c r="I58" s="36"/>
      <c r="J58" s="33"/>
      <c r="K58" s="33"/>
      <c r="L58" s="33"/>
      <c r="M58" s="33"/>
      <c r="N58" s="33"/>
      <c r="O58" s="33"/>
      <c r="P58" s="33"/>
      <c r="Q58" s="34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5.75" thickBot="1" x14ac:dyDescent="0.3">
      <c r="A59" s="25"/>
      <c r="B59" s="47"/>
      <c r="C59" s="48"/>
      <c r="D59" s="48"/>
      <c r="E59" s="48"/>
      <c r="F59" s="48"/>
      <c r="G59" s="48"/>
      <c r="H59" s="48"/>
      <c r="I59" s="53"/>
      <c r="J59" s="48"/>
      <c r="K59" s="48"/>
      <c r="L59" s="48"/>
      <c r="M59" s="48"/>
      <c r="N59" s="48"/>
      <c r="O59" s="48"/>
      <c r="P59" s="48"/>
      <c r="Q59" s="50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5.75" hidden="1" thickBot="1" x14ac:dyDescent="0.3">
      <c r="A60" s="25"/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4"/>
      <c r="R60" s="25"/>
      <c r="S60" s="26"/>
      <c r="T60" s="26"/>
      <c r="U60" s="26"/>
      <c r="V60" s="26"/>
      <c r="W60" s="26"/>
      <c r="X60" s="25"/>
      <c r="Y60" s="25"/>
      <c r="Z60" s="25"/>
    </row>
    <row r="61" spans="1:26" x14ac:dyDescent="0.25">
      <c r="A61" s="25"/>
      <c r="B61" s="147"/>
      <c r="C61" s="488" t="s">
        <v>129</v>
      </c>
      <c r="D61" s="488"/>
      <c r="E61" s="488"/>
      <c r="F61" s="488"/>
      <c r="G61" s="488"/>
      <c r="H61" s="488"/>
      <c r="I61" s="488"/>
      <c r="J61" s="488"/>
      <c r="K61" s="488"/>
      <c r="L61" s="488"/>
      <c r="M61" s="488"/>
      <c r="N61" s="488"/>
      <c r="O61" s="488"/>
      <c r="P61" s="488"/>
      <c r="Q61" s="148"/>
      <c r="R61" s="25"/>
      <c r="S61" s="26"/>
      <c r="T61" s="26"/>
      <c r="U61" s="26"/>
      <c r="V61" s="26"/>
      <c r="W61" s="26"/>
      <c r="X61" s="25"/>
      <c r="Y61" s="25"/>
      <c r="Z61" s="25"/>
    </row>
    <row r="62" spans="1:26" x14ac:dyDescent="0.25">
      <c r="A62" s="25"/>
      <c r="B62" s="31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4"/>
      <c r="R62" s="25"/>
      <c r="S62" s="26"/>
      <c r="T62" s="26"/>
      <c r="U62" s="26"/>
      <c r="V62" s="26"/>
      <c r="W62" s="26"/>
      <c r="X62" s="25"/>
      <c r="Y62" s="25"/>
      <c r="Z62" s="25"/>
    </row>
    <row r="63" spans="1:26" x14ac:dyDescent="0.25">
      <c r="A63" s="25"/>
      <c r="B63" s="31"/>
      <c r="C63" s="166" t="s">
        <v>130</v>
      </c>
      <c r="D63" s="507">
        <f>+'Base de Datos'!G32</f>
        <v>795</v>
      </c>
      <c r="E63" s="508"/>
      <c r="F63" s="33"/>
      <c r="G63" s="509" t="s">
        <v>119</v>
      </c>
      <c r="H63" s="509"/>
      <c r="I63" s="510">
        <f>+'Base de Datos'!H33</f>
        <v>11</v>
      </c>
      <c r="J63" s="511"/>
      <c r="K63" s="166" t="s">
        <v>131</v>
      </c>
      <c r="L63" s="510" t="str">
        <f>+'Base de Datos'!G33</f>
        <v>Servidor Público 5</v>
      </c>
      <c r="M63" s="512"/>
      <c r="N63" s="512"/>
      <c r="O63" s="512"/>
      <c r="P63" s="511"/>
      <c r="Q63" s="34"/>
      <c r="R63" s="25"/>
      <c r="S63" s="26"/>
      <c r="T63" s="26"/>
      <c r="U63" s="26"/>
      <c r="V63" s="26"/>
      <c r="W63" s="26"/>
      <c r="X63" s="25"/>
      <c r="Y63" s="25"/>
      <c r="Z63" s="25"/>
    </row>
    <row r="64" spans="1:26" ht="15.75" thickBot="1" x14ac:dyDescent="0.3">
      <c r="A64" s="25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50"/>
      <c r="R64" s="25"/>
      <c r="S64" s="26"/>
      <c r="T64" s="26"/>
      <c r="U64" s="26"/>
      <c r="V64" s="26"/>
      <c r="W64" s="26"/>
      <c r="X64" s="25"/>
      <c r="Y64" s="25"/>
      <c r="Z64" s="25"/>
    </row>
    <row r="65" spans="1:26" ht="15.75" thickBot="1" x14ac:dyDescent="0.3">
      <c r="A65" s="25"/>
      <c r="B65" s="72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R65" s="25"/>
      <c r="S65" s="26"/>
      <c r="T65" s="26"/>
      <c r="U65" s="26"/>
      <c r="V65" s="26"/>
      <c r="W65" s="26"/>
      <c r="X65" s="25"/>
      <c r="Y65" s="25"/>
      <c r="Z65" s="25"/>
    </row>
    <row r="66" spans="1:26" x14ac:dyDescent="0.25">
      <c r="A66" s="25"/>
      <c r="B66" s="147"/>
      <c r="C66" s="488" t="s">
        <v>132</v>
      </c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488"/>
      <c r="Q66" s="148"/>
      <c r="R66" s="25"/>
      <c r="S66" s="26"/>
      <c r="T66" s="26"/>
      <c r="U66" s="26"/>
      <c r="V66" s="26"/>
      <c r="W66" s="26"/>
      <c r="X66" s="25"/>
      <c r="Y66" s="25"/>
      <c r="Z66" s="25"/>
    </row>
    <row r="67" spans="1:26" x14ac:dyDescent="0.25">
      <c r="A67" s="25"/>
      <c r="B67" s="31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  <c r="R67" s="25"/>
      <c r="S67" s="26"/>
      <c r="T67" s="26"/>
      <c r="U67" s="26"/>
      <c r="V67" s="26"/>
      <c r="W67" s="26"/>
      <c r="X67" s="25"/>
      <c r="Y67" s="25"/>
      <c r="Z67" s="25"/>
    </row>
    <row r="68" spans="1:26" x14ac:dyDescent="0.25">
      <c r="A68" s="25"/>
      <c r="B68" s="31"/>
      <c r="C68" s="63" t="s">
        <v>81</v>
      </c>
      <c r="D68" s="514" t="s">
        <v>189</v>
      </c>
      <c r="E68" s="515"/>
      <c r="F68" s="515"/>
      <c r="G68" s="515"/>
      <c r="H68" s="516"/>
      <c r="I68" s="33"/>
      <c r="J68" s="33"/>
      <c r="K68" s="33"/>
      <c r="L68" s="33"/>
      <c r="M68" s="33"/>
      <c r="N68" s="33"/>
      <c r="O68" s="33"/>
      <c r="P68" s="33"/>
      <c r="Q68" s="34"/>
      <c r="R68" s="25"/>
      <c r="S68" s="26"/>
      <c r="T68" s="26"/>
      <c r="U68" s="26"/>
      <c r="V68" s="26"/>
      <c r="W68" s="26"/>
      <c r="X68" s="25"/>
      <c r="Y68" s="25"/>
      <c r="Z68" s="25"/>
    </row>
    <row r="69" spans="1:26" x14ac:dyDescent="0.25">
      <c r="A69" s="25"/>
      <c r="B69" s="31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4"/>
      <c r="R69" s="25"/>
      <c r="S69" s="26"/>
      <c r="T69" s="26"/>
      <c r="U69" s="26"/>
      <c r="V69" s="26"/>
      <c r="W69" s="26"/>
      <c r="X69" s="25"/>
      <c r="Y69" s="25"/>
      <c r="Z69" s="25"/>
    </row>
    <row r="70" spans="1:26" x14ac:dyDescent="0.25">
      <c r="A70" s="25"/>
      <c r="B70" s="31"/>
      <c r="C70" s="517"/>
      <c r="D70" s="518"/>
      <c r="E70" s="518"/>
      <c r="F70" s="518"/>
      <c r="G70" s="518"/>
      <c r="H70" s="518"/>
      <c r="I70" s="518"/>
      <c r="J70" s="518"/>
      <c r="K70" s="518"/>
      <c r="L70" s="518"/>
      <c r="M70" s="518"/>
      <c r="N70" s="518"/>
      <c r="O70" s="518"/>
      <c r="P70" s="519"/>
      <c r="Q70" s="34"/>
      <c r="R70" s="25"/>
      <c r="S70" s="64"/>
      <c r="T70" s="26"/>
      <c r="U70" s="26"/>
      <c r="V70" s="26"/>
      <c r="W70" s="26"/>
      <c r="X70" s="25"/>
      <c r="Y70" s="25"/>
      <c r="Z70" s="25"/>
    </row>
    <row r="71" spans="1:26" ht="26.25" customHeight="1" x14ac:dyDescent="0.25">
      <c r="A71" s="65"/>
      <c r="B71" s="66"/>
      <c r="C71" s="520" t="s">
        <v>133</v>
      </c>
      <c r="D71" s="520"/>
      <c r="E71" s="520" t="s">
        <v>134</v>
      </c>
      <c r="F71" s="520"/>
      <c r="G71" s="520"/>
      <c r="H71" s="520"/>
      <c r="I71" s="520"/>
      <c r="J71" s="520"/>
      <c r="K71" s="520"/>
      <c r="L71" s="520" t="s">
        <v>135</v>
      </c>
      <c r="M71" s="520"/>
      <c r="N71" s="520"/>
      <c r="O71" s="520"/>
      <c r="P71" s="520"/>
      <c r="Q71" s="67"/>
      <c r="R71" s="65"/>
      <c r="S71" s="65"/>
      <c r="T71" s="65"/>
      <c r="U71" s="65"/>
      <c r="V71" s="26"/>
      <c r="W71" s="26"/>
      <c r="X71" s="65"/>
      <c r="Y71" s="65"/>
      <c r="Z71" s="65"/>
    </row>
    <row r="72" spans="1:26" ht="15.75" thickBot="1" x14ac:dyDescent="0.3">
      <c r="A72" s="25"/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50"/>
      <c r="R72" s="25"/>
      <c r="S72" s="26"/>
      <c r="T72" s="26"/>
      <c r="U72" s="26"/>
      <c r="V72" s="65"/>
      <c r="W72" s="26"/>
      <c r="X72" s="25"/>
      <c r="Y72" s="25"/>
      <c r="Z72" s="25"/>
    </row>
    <row r="73" spans="1:26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513"/>
      <c r="L73" s="513"/>
      <c r="M73" s="513"/>
      <c r="N73" s="513"/>
      <c r="O73" s="513"/>
      <c r="P73" s="513"/>
      <c r="Q73" s="25"/>
      <c r="R73" s="25"/>
      <c r="S73" s="26"/>
      <c r="T73" s="26"/>
      <c r="U73" s="26"/>
      <c r="V73" s="26"/>
      <c r="W73" s="65"/>
      <c r="X73" s="25"/>
      <c r="Y73" s="25"/>
      <c r="Z73" s="25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24" t="s">
        <v>158</v>
      </c>
      <c r="G3" s="525"/>
      <c r="H3" s="525"/>
      <c r="I3" s="525"/>
      <c r="J3" s="526"/>
    </row>
    <row r="4" spans="3:10" x14ac:dyDescent="0.25">
      <c r="C4" t="s">
        <v>147</v>
      </c>
      <c r="D4" t="s">
        <v>150</v>
      </c>
      <c r="F4" s="529" t="s">
        <v>159</v>
      </c>
      <c r="G4" s="527" t="s">
        <v>119</v>
      </c>
      <c r="H4" s="531" t="s">
        <v>160</v>
      </c>
      <c r="I4" s="532"/>
      <c r="J4" s="533"/>
    </row>
    <row r="5" spans="3:10" x14ac:dyDescent="0.25">
      <c r="C5" t="s">
        <v>122</v>
      </c>
      <c r="D5" t="s">
        <v>151</v>
      </c>
      <c r="F5" s="530"/>
      <c r="G5" s="528"/>
      <c r="H5" s="94" t="s">
        <v>161</v>
      </c>
      <c r="I5" s="94" t="s">
        <v>162</v>
      </c>
      <c r="J5" s="534"/>
    </row>
    <row r="6" spans="3:10" x14ac:dyDescent="0.25">
      <c r="C6" t="s">
        <v>148</v>
      </c>
      <c r="D6" t="s">
        <v>152</v>
      </c>
      <c r="F6" s="96" t="s">
        <v>192</v>
      </c>
      <c r="G6" s="95">
        <v>1</v>
      </c>
      <c r="H6" s="97">
        <v>153</v>
      </c>
      <c r="I6" s="98">
        <v>213</v>
      </c>
      <c r="J6" s="170"/>
    </row>
    <row r="7" spans="3:10" x14ac:dyDescent="0.25">
      <c r="D7" t="s">
        <v>153</v>
      </c>
      <c r="F7" s="96" t="s">
        <v>193</v>
      </c>
      <c r="G7" s="99">
        <v>2</v>
      </c>
      <c r="H7" s="101">
        <v>214</v>
      </c>
      <c r="I7" s="101">
        <v>273</v>
      </c>
      <c r="J7" s="171"/>
    </row>
    <row r="8" spans="3:10" x14ac:dyDescent="0.25">
      <c r="D8" t="s">
        <v>154</v>
      </c>
      <c r="F8" s="100" t="s">
        <v>194</v>
      </c>
      <c r="G8" s="99">
        <v>3</v>
      </c>
      <c r="H8" s="101">
        <v>274</v>
      </c>
      <c r="I8" s="101">
        <v>334</v>
      </c>
      <c r="J8" s="171"/>
    </row>
    <row r="9" spans="3:10" x14ac:dyDescent="0.25">
      <c r="D9" t="s">
        <v>155</v>
      </c>
      <c r="F9" s="100" t="s">
        <v>195</v>
      </c>
      <c r="G9" s="99">
        <v>4</v>
      </c>
      <c r="H9" s="101">
        <v>335</v>
      </c>
      <c r="I9" s="101">
        <v>394</v>
      </c>
      <c r="J9" s="171"/>
    </row>
    <row r="10" spans="3:10" x14ac:dyDescent="0.25">
      <c r="D10" t="s">
        <v>156</v>
      </c>
      <c r="F10" s="100" t="s">
        <v>196</v>
      </c>
      <c r="G10" s="99">
        <v>5</v>
      </c>
      <c r="H10" s="101">
        <v>395</v>
      </c>
      <c r="I10" s="101">
        <v>455</v>
      </c>
      <c r="J10" s="171"/>
    </row>
    <row r="11" spans="3:10" x14ac:dyDescent="0.25">
      <c r="F11" s="100" t="s">
        <v>197</v>
      </c>
      <c r="G11" s="99">
        <v>6</v>
      </c>
      <c r="H11" s="101">
        <v>456</v>
      </c>
      <c r="I11" s="101">
        <v>516</v>
      </c>
      <c r="J11" s="171"/>
    </row>
    <row r="12" spans="3:10" x14ac:dyDescent="0.25">
      <c r="F12" s="100" t="s">
        <v>198</v>
      </c>
      <c r="G12" s="99">
        <v>7</v>
      </c>
      <c r="H12" s="101">
        <v>517</v>
      </c>
      <c r="I12" s="101">
        <v>576</v>
      </c>
      <c r="J12" s="171"/>
    </row>
    <row r="13" spans="3:10" x14ac:dyDescent="0.25">
      <c r="F13" s="100" t="s">
        <v>199</v>
      </c>
      <c r="G13" s="99">
        <v>8</v>
      </c>
      <c r="H13" s="101">
        <v>577</v>
      </c>
      <c r="I13" s="101">
        <v>637</v>
      </c>
      <c r="J13" s="171"/>
    </row>
    <row r="14" spans="3:10" x14ac:dyDescent="0.25">
      <c r="F14" s="100" t="s">
        <v>200</v>
      </c>
      <c r="G14" s="99">
        <v>9</v>
      </c>
      <c r="H14" s="101">
        <v>638</v>
      </c>
      <c r="I14" s="101">
        <v>697</v>
      </c>
      <c r="J14" s="171"/>
    </row>
    <row r="15" spans="3:10" x14ac:dyDescent="0.25">
      <c r="F15" s="100" t="s">
        <v>201</v>
      </c>
      <c r="G15" s="99">
        <v>10</v>
      </c>
      <c r="H15" s="101">
        <v>698</v>
      </c>
      <c r="I15" s="101">
        <v>758</v>
      </c>
      <c r="J15" s="171"/>
    </row>
    <row r="16" spans="3:10" x14ac:dyDescent="0.25">
      <c r="F16" s="100" t="s">
        <v>202</v>
      </c>
      <c r="G16" s="99">
        <v>11</v>
      </c>
      <c r="H16" s="101">
        <v>759</v>
      </c>
      <c r="I16" s="101">
        <v>819</v>
      </c>
      <c r="J16" s="171"/>
    </row>
    <row r="17" spans="6:10" x14ac:dyDescent="0.25">
      <c r="F17" s="100" t="s">
        <v>203</v>
      </c>
      <c r="G17" s="99">
        <v>12</v>
      </c>
      <c r="H17" s="101">
        <v>820</v>
      </c>
      <c r="I17" s="101">
        <v>879</v>
      </c>
      <c r="J17" s="171"/>
    </row>
    <row r="18" spans="6:10" x14ac:dyDescent="0.25">
      <c r="F18" s="100" t="s">
        <v>204</v>
      </c>
      <c r="G18" s="99">
        <v>13</v>
      </c>
      <c r="H18" s="101">
        <v>880</v>
      </c>
      <c r="I18" s="101">
        <v>940</v>
      </c>
      <c r="J18" s="171"/>
    </row>
    <row r="19" spans="6:10" ht="15.75" thickBot="1" x14ac:dyDescent="0.3">
      <c r="F19" s="103" t="s">
        <v>205</v>
      </c>
      <c r="G19" s="102">
        <v>14</v>
      </c>
      <c r="H19" s="104">
        <v>941</v>
      </c>
      <c r="I19" s="104">
        <v>1000</v>
      </c>
      <c r="J19" s="172"/>
    </row>
    <row r="20" spans="6:10" x14ac:dyDescent="0.25">
      <c r="F20" s="105"/>
      <c r="G20" s="106"/>
      <c r="H20" s="105"/>
      <c r="I20" s="105"/>
      <c r="J20" s="26"/>
    </row>
    <row r="21" spans="6:10" ht="15.75" thickBot="1" x14ac:dyDescent="0.3">
      <c r="F21" s="105"/>
      <c r="G21" s="106"/>
      <c r="H21" s="105"/>
      <c r="I21" s="105"/>
      <c r="J21" s="26"/>
    </row>
    <row r="22" spans="6:10" x14ac:dyDescent="0.25">
      <c r="F22" s="521" t="s">
        <v>163</v>
      </c>
      <c r="G22" s="522"/>
      <c r="H22" s="523"/>
      <c r="I22" s="25"/>
      <c r="J22" s="25"/>
    </row>
    <row r="23" spans="6:10" x14ac:dyDescent="0.25">
      <c r="F23" s="107" t="s">
        <v>164</v>
      </c>
      <c r="G23" s="108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155</v>
      </c>
      <c r="H23" s="109"/>
      <c r="I23" s="25"/>
      <c r="J23" s="25"/>
    </row>
    <row r="24" spans="6:10" x14ac:dyDescent="0.25">
      <c r="F24" s="110"/>
      <c r="G24" s="111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2">
        <f>G24+G23</f>
        <v>155</v>
      </c>
      <c r="I24" s="25"/>
      <c r="J24" s="25"/>
    </row>
    <row r="25" spans="6:10" x14ac:dyDescent="0.25">
      <c r="F25" s="110" t="s">
        <v>165</v>
      </c>
      <c r="G25" s="111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70</v>
      </c>
      <c r="H25" s="112"/>
      <c r="I25" s="25"/>
      <c r="J25" s="25"/>
    </row>
    <row r="26" spans="6:10" x14ac:dyDescent="0.25">
      <c r="F26" s="110" t="s">
        <v>166</v>
      </c>
      <c r="G26" s="111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60</v>
      </c>
      <c r="H26" s="112"/>
      <c r="I26" s="25"/>
      <c r="J26" s="25"/>
    </row>
    <row r="27" spans="6:10" x14ac:dyDescent="0.25">
      <c r="F27" s="110" t="s">
        <v>167</v>
      </c>
      <c r="G27" s="111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12"/>
      <c r="I27" s="25"/>
      <c r="J27" s="25"/>
    </row>
    <row r="28" spans="6:10" x14ac:dyDescent="0.25">
      <c r="F28" s="110" t="s">
        <v>168</v>
      </c>
      <c r="G28" s="111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100</v>
      </c>
      <c r="H28" s="112"/>
      <c r="I28" s="25"/>
      <c r="J28" s="25"/>
    </row>
    <row r="29" spans="6:10" x14ac:dyDescent="0.25">
      <c r="F29" s="110" t="s">
        <v>169</v>
      </c>
      <c r="G29" s="111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80</v>
      </c>
      <c r="H29" s="112"/>
      <c r="I29" s="25"/>
      <c r="J29" s="25"/>
    </row>
    <row r="30" spans="6:10" x14ac:dyDescent="0.25">
      <c r="F30" s="110" t="s">
        <v>170</v>
      </c>
      <c r="G30" s="111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150</v>
      </c>
      <c r="H30" s="112"/>
      <c r="I30" s="25"/>
      <c r="J30" s="25"/>
    </row>
    <row r="31" spans="6:10" x14ac:dyDescent="0.25">
      <c r="F31" s="110" t="s">
        <v>171</v>
      </c>
      <c r="G31" s="111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80</v>
      </c>
      <c r="H31" s="112"/>
      <c r="I31" s="25"/>
      <c r="J31" s="25"/>
    </row>
    <row r="32" spans="6:10" x14ac:dyDescent="0.25">
      <c r="F32" s="110"/>
      <c r="G32" s="113">
        <f>SUM(G23:G31)</f>
        <v>795</v>
      </c>
      <c r="H32" s="112"/>
      <c r="I32" s="25"/>
      <c r="J32" s="25"/>
    </row>
    <row r="33" spans="6:10" x14ac:dyDescent="0.25">
      <c r="F33" s="110" t="s">
        <v>172</v>
      </c>
      <c r="G33" s="111" t="str">
        <f>IF(G32&lt;153,0,IF(G32&lt;H7,F6,IF(G32&lt;H8,F7,IF(G32&lt;H9,F8,IF(G32&lt;H10,F9,IF(G32&lt;H11,F10,IF(G32&lt;H12,F11,G34)))))))</f>
        <v>Servidor Público 5</v>
      </c>
      <c r="H33" s="112">
        <f>IFERROR(VLOOKUP(G33,$F$6:$J$19,2,0),"")</f>
        <v>11</v>
      </c>
      <c r="I33" s="25"/>
      <c r="J33" s="25"/>
    </row>
    <row r="34" spans="6:10" x14ac:dyDescent="0.25">
      <c r="F34" s="110" t="s">
        <v>173</v>
      </c>
      <c r="G34" s="111" t="str">
        <f>IF(G32&lt;H12,"",IF(G32&lt;H13,F12,IF(G32&lt;H14,F13,IF(G32&lt;H15,F14,IF(G32&lt;H16,F15,IF(G32&lt;H17,F16,IF(G32&lt;H18,F17,G35)))))))</f>
        <v>Servidor Público 5</v>
      </c>
      <c r="H34" s="112">
        <f t="shared" ref="H34:H35" si="0">IFERROR(VLOOKUP(G34,$F$6:$J$19,2,0),"")</f>
        <v>11</v>
      </c>
      <c r="I34" s="25"/>
      <c r="J34" s="25"/>
    </row>
    <row r="35" spans="6:10" ht="15.75" thickBot="1" x14ac:dyDescent="0.3">
      <c r="F35" s="114" t="s">
        <v>174</v>
      </c>
      <c r="G35" s="115" t="str">
        <f>IF(G32&lt;H18,"",IF(G32&lt;H19,F18,IF(G32&lt;=I19,F19,"error")))</f>
        <v/>
      </c>
      <c r="H35" s="121" t="str">
        <f t="shared" si="0"/>
        <v/>
      </c>
      <c r="I35" s="25"/>
      <c r="J35" s="25"/>
    </row>
    <row r="36" spans="6:10" x14ac:dyDescent="0.25">
      <c r="F36" s="26"/>
      <c r="G36" s="26"/>
      <c r="H36" s="26"/>
      <c r="I36" s="25"/>
      <c r="J36" s="25"/>
    </row>
    <row r="37" spans="6:10" x14ac:dyDescent="0.25">
      <c r="F37" s="26"/>
      <c r="G37" s="26"/>
      <c r="H37" s="26"/>
      <c r="I37" s="25"/>
      <c r="J37" s="25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2016-01-18T17:46:57Z</cp:lastPrinted>
  <dcterms:created xsi:type="dcterms:W3CDTF">2015-09-01T13:10:33Z</dcterms:created>
  <dcterms:modified xsi:type="dcterms:W3CDTF">2016-12-02T20:23:37Z</dcterms:modified>
</cp:coreProperties>
</file>